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9450" windowHeight="4650" firstSheet="3" activeTab="7"/>
  </bookViews>
  <sheets>
    <sheet name="ΠΕΡΙΕΧΟΜΕΝΑ" sheetId="39" r:id="rId1"/>
    <sheet name="1. ΠΡΟΥΠΟΛΟΓΙΣΜΟΣ" sheetId="5" r:id="rId2"/>
    <sheet name="2. ΧΡΗΜΑΤΟΔΟΤΗΣΗ" sheetId="6" r:id="rId3"/>
    <sheet name="3. ΧΡΟΝΟΔΙΑΓΡΑΜΜΑ" sheetId="4" r:id="rId4"/>
    <sheet name="4. ΑΠΟΤΕΛΕΣΜΑΤΑ ΧΡΗΣΗΣ" sheetId="33" r:id="rId5"/>
    <sheet name="5. ΙΣΟΛΟΓΙΣΜΟΙ" sheetId="10" r:id="rId6"/>
    <sheet name="6. ΤΑΜΕΙΑΚΕΣ ΡΟΕΣ" sheetId="15" r:id="rId7"/>
    <sheet name="7. ΑΡΙΘΜΟΔΕΙΚΤΕΣ" sheetId="16" r:id="rId8"/>
    <sheet name="8. ΝΕΚΡΟ ΣΗΜΕΙΟ" sheetId="26" r:id="rId9"/>
    <sheet name="9. ΠΩΛΗΣΕΙΣ" sheetId="2" r:id="rId10"/>
    <sheet name="10. ΚΟΣΤΟΣ ΠΩΛΗΘΕΝΤΩΝ" sheetId="11" r:id="rId11"/>
    <sheet name="11. ΩΡΙΜΑΝΣΗ ΜΑΚ. ΥΠΟΧΡΕΩΣΕΩΝ" sheetId="8" r:id="rId12"/>
    <sheet name="12. ΑΝΑΛΥΣΗ DUPONT" sheetId="3" r:id="rId13"/>
    <sheet name="13. ΚΕΦΑΛΑΙΟ ΚΙΝΗΣΗΣ" sheetId="27" r:id="rId14"/>
  </sheets>
  <calcPr calcId="144525"/>
</workbook>
</file>

<file path=xl/calcChain.xml><?xml version="1.0" encoding="utf-8"?>
<calcChain xmlns="http://schemas.openxmlformats.org/spreadsheetml/2006/main">
  <c r="I41" i="10" l="1"/>
  <c r="D30" i="5"/>
  <c r="D27" i="5"/>
  <c r="D100" i="10"/>
  <c r="D101" i="10" s="1"/>
  <c r="C100" i="10"/>
  <c r="C101" i="10" s="1"/>
  <c r="E99" i="10" s="1"/>
  <c r="C94" i="10"/>
  <c r="C95" i="10" s="1"/>
  <c r="E90" i="10" s="1"/>
  <c r="D94" i="10"/>
  <c r="D95" i="10" s="1"/>
  <c r="F95" i="10" s="1"/>
  <c r="D32" i="33"/>
  <c r="D33" i="33"/>
  <c r="D34" i="33"/>
  <c r="D31" i="33"/>
  <c r="G40" i="6"/>
  <c r="I40" i="6" s="1"/>
  <c r="I39" i="6"/>
  <c r="I38" i="6"/>
  <c r="I37" i="6"/>
  <c r="I36" i="6"/>
  <c r="I35" i="6"/>
  <c r="C58" i="5"/>
  <c r="H38" i="15"/>
  <c r="G38" i="15"/>
  <c r="F38" i="15"/>
  <c r="E38" i="15"/>
  <c r="D38" i="15"/>
  <c r="H24" i="15"/>
  <c r="G24" i="15"/>
  <c r="F24" i="15"/>
  <c r="E24" i="15"/>
  <c r="D24" i="15"/>
  <c r="E18" i="15"/>
  <c r="H15" i="15"/>
  <c r="G15" i="15"/>
  <c r="F15" i="15"/>
  <c r="E15" i="15"/>
  <c r="D15" i="15"/>
  <c r="I34" i="10"/>
  <c r="L40" i="16" s="1"/>
  <c r="G10" i="27" s="1"/>
  <c r="H34" i="10"/>
  <c r="K40" i="16" s="1"/>
  <c r="F10" i="27" s="1"/>
  <c r="F16" i="27" s="1"/>
  <c r="G34" i="10"/>
  <c r="J40" i="16" s="1"/>
  <c r="E10" i="27" s="1"/>
  <c r="E34" i="10"/>
  <c r="D34" i="10"/>
  <c r="C34" i="10"/>
  <c r="D7" i="27"/>
  <c r="E7" i="27"/>
  <c r="F7" i="27"/>
  <c r="G7" i="27"/>
  <c r="D8" i="27"/>
  <c r="E8" i="27"/>
  <c r="F8" i="27"/>
  <c r="G8" i="27"/>
  <c r="E27" i="10"/>
  <c r="E39" i="16" s="1"/>
  <c r="D9" i="27" s="1"/>
  <c r="G27" i="10"/>
  <c r="J39" i="16" s="1"/>
  <c r="E9" i="27" s="1"/>
  <c r="H27" i="10"/>
  <c r="K39" i="16" s="1"/>
  <c r="F9" i="27" s="1"/>
  <c r="F15" i="27" s="1"/>
  <c r="F18" i="27" s="1"/>
  <c r="I27" i="10"/>
  <c r="L39" i="16" s="1"/>
  <c r="G9" i="27" s="1"/>
  <c r="G15" i="27" s="1"/>
  <c r="G18" i="27" s="1"/>
  <c r="E40" i="16"/>
  <c r="D10" i="27" s="1"/>
  <c r="E41" i="10"/>
  <c r="E41" i="16" s="1"/>
  <c r="D11" i="27" s="1"/>
  <c r="G41" i="10"/>
  <c r="J41" i="16"/>
  <c r="E11" i="27" s="1"/>
  <c r="E17" i="27" s="1"/>
  <c r="L41" i="16"/>
  <c r="G11" i="27" s="1"/>
  <c r="H73" i="10"/>
  <c r="K42" i="16" s="1"/>
  <c r="F12" i="27" s="1"/>
  <c r="F19" i="27" s="1"/>
  <c r="D6" i="3"/>
  <c r="E6" i="3"/>
  <c r="D16" i="33"/>
  <c r="H16" i="33"/>
  <c r="L44" i="16" s="1"/>
  <c r="D13" i="3"/>
  <c r="E13" i="3"/>
  <c r="C16" i="33"/>
  <c r="F16" i="33"/>
  <c r="J44" i="16" s="1"/>
  <c r="G16" i="33"/>
  <c r="G22" i="15" s="1"/>
  <c r="F6" i="8"/>
  <c r="F8" i="8" s="1"/>
  <c r="G6" i="8"/>
  <c r="G8" i="8" s="1"/>
  <c r="H6" i="8"/>
  <c r="H8" i="8" s="1"/>
  <c r="D10" i="11"/>
  <c r="C9" i="2"/>
  <c r="D7" i="2" s="1"/>
  <c r="D9" i="2"/>
  <c r="E9" i="2"/>
  <c r="F12" i="2"/>
  <c r="C14" i="2"/>
  <c r="D14" i="2"/>
  <c r="E14" i="2"/>
  <c r="F13" i="2"/>
  <c r="F14" i="2"/>
  <c r="C20" i="2"/>
  <c r="E20" i="2"/>
  <c r="C21" i="2"/>
  <c r="E9" i="26"/>
  <c r="F9" i="26"/>
  <c r="H9" i="26"/>
  <c r="E11" i="26"/>
  <c r="F11" i="26" s="1"/>
  <c r="H11" i="26"/>
  <c r="E12" i="26"/>
  <c r="F12" i="26"/>
  <c r="H12" i="26"/>
  <c r="E13" i="26"/>
  <c r="F13" i="26" s="1"/>
  <c r="H13" i="26"/>
  <c r="E14" i="26"/>
  <c r="F14" i="26"/>
  <c r="H14" i="26"/>
  <c r="E15" i="26"/>
  <c r="F15" i="26" s="1"/>
  <c r="H15" i="26"/>
  <c r="E16" i="26"/>
  <c r="F16" i="26"/>
  <c r="H16" i="26"/>
  <c r="E17" i="26"/>
  <c r="F17" i="26" s="1"/>
  <c r="H17" i="26"/>
  <c r="D18" i="26"/>
  <c r="E20" i="26"/>
  <c r="F20" i="26" s="1"/>
  <c r="H20" i="26"/>
  <c r="E21" i="26"/>
  <c r="F21" i="26"/>
  <c r="H21" i="26"/>
  <c r="E22" i="26"/>
  <c r="F22" i="26" s="1"/>
  <c r="H22" i="26"/>
  <c r="E23" i="26"/>
  <c r="F23" i="26"/>
  <c r="H23" i="26"/>
  <c r="E24" i="26"/>
  <c r="F24" i="26" s="1"/>
  <c r="H24" i="26"/>
  <c r="E25" i="26"/>
  <c r="F25" i="26"/>
  <c r="H25" i="26"/>
  <c r="E26" i="26"/>
  <c r="F26" i="26" s="1"/>
  <c r="H26" i="26"/>
  <c r="E27" i="26"/>
  <c r="F27" i="26"/>
  <c r="H27" i="26"/>
  <c r="E28" i="26"/>
  <c r="F28" i="26" s="1"/>
  <c r="H28" i="26"/>
  <c r="E29" i="26"/>
  <c r="F29" i="26"/>
  <c r="H29" i="26"/>
  <c r="E30" i="26"/>
  <c r="F30" i="26" s="1"/>
  <c r="H30" i="26"/>
  <c r="D31" i="26"/>
  <c r="D33" i="26"/>
  <c r="E33" i="26"/>
  <c r="D38" i="26"/>
  <c r="D5" i="16"/>
  <c r="E5" i="16"/>
  <c r="J5" i="16"/>
  <c r="K5" i="16"/>
  <c r="L5" i="16"/>
  <c r="D8" i="33"/>
  <c r="E11" i="16" s="1"/>
  <c r="B8" i="33"/>
  <c r="E4" i="15"/>
  <c r="E6" i="15"/>
  <c r="E8" i="15"/>
  <c r="E13" i="15"/>
  <c r="E14" i="15"/>
  <c r="E16" i="15"/>
  <c r="E17" i="15"/>
  <c r="F4" i="15"/>
  <c r="F6" i="15"/>
  <c r="F8" i="15"/>
  <c r="F9" i="15"/>
  <c r="F13" i="15"/>
  <c r="F14" i="15"/>
  <c r="F16" i="15"/>
  <c r="F17" i="15"/>
  <c r="G4" i="15"/>
  <c r="G6" i="15"/>
  <c r="G8" i="15"/>
  <c r="G13" i="15"/>
  <c r="G14" i="15"/>
  <c r="G16" i="15"/>
  <c r="G17" i="15"/>
  <c r="G18" i="15"/>
  <c r="H4" i="15"/>
  <c r="H6" i="15"/>
  <c r="H8" i="15"/>
  <c r="H13" i="15"/>
  <c r="H14" i="15"/>
  <c r="H16" i="15"/>
  <c r="H17" i="15"/>
  <c r="D4" i="15"/>
  <c r="D6" i="15"/>
  <c r="D8" i="15"/>
  <c r="D13" i="15"/>
  <c r="D14" i="15"/>
  <c r="D16" i="15"/>
  <c r="D17" i="15"/>
  <c r="D18" i="15"/>
  <c r="D36" i="15"/>
  <c r="C27" i="10"/>
  <c r="C37" i="10"/>
  <c r="C41" i="10"/>
  <c r="C40" i="16"/>
  <c r="C41" i="16"/>
  <c r="D23" i="15"/>
  <c r="E23" i="15"/>
  <c r="F23" i="15"/>
  <c r="G23" i="15"/>
  <c r="H23" i="15"/>
  <c r="D25" i="15"/>
  <c r="E25" i="15"/>
  <c r="F25" i="15"/>
  <c r="G25" i="15"/>
  <c r="H25" i="15"/>
  <c r="D31" i="15"/>
  <c r="E31" i="15"/>
  <c r="F31" i="15"/>
  <c r="G31" i="15"/>
  <c r="H31" i="15"/>
  <c r="D33" i="15"/>
  <c r="E33" i="15"/>
  <c r="F33" i="15"/>
  <c r="G33" i="15"/>
  <c r="H33" i="15"/>
  <c r="D34" i="15"/>
  <c r="E34" i="15"/>
  <c r="F34" i="15"/>
  <c r="G34" i="15"/>
  <c r="H34" i="15"/>
  <c r="D35" i="15"/>
  <c r="E35" i="15"/>
  <c r="F35" i="15"/>
  <c r="G35" i="15"/>
  <c r="H35" i="15"/>
  <c r="D37" i="15"/>
  <c r="E37" i="15"/>
  <c r="F37" i="15"/>
  <c r="G37" i="15"/>
  <c r="H37" i="15"/>
  <c r="F46" i="15"/>
  <c r="G46" i="15"/>
  <c r="H46" i="15"/>
  <c r="C8" i="10"/>
  <c r="D8" i="10"/>
  <c r="D19" i="10" s="1"/>
  <c r="E8" i="10"/>
  <c r="G8" i="10"/>
  <c r="H8" i="10"/>
  <c r="I8" i="10"/>
  <c r="C16" i="10"/>
  <c r="D16" i="10"/>
  <c r="E16" i="10"/>
  <c r="G16" i="10"/>
  <c r="H16" i="10"/>
  <c r="I16" i="10"/>
  <c r="D27" i="10"/>
  <c r="D9" i="15" s="1"/>
  <c r="B10" i="11"/>
  <c r="D37" i="10"/>
  <c r="E37" i="10"/>
  <c r="D41" i="10"/>
  <c r="D41" i="16" s="1"/>
  <c r="H41" i="10"/>
  <c r="K41" i="16" s="1"/>
  <c r="F11" i="27" s="1"/>
  <c r="F17" i="27" s="1"/>
  <c r="C67" i="10"/>
  <c r="D67" i="10"/>
  <c r="E67" i="10"/>
  <c r="G67" i="10"/>
  <c r="H67" i="10"/>
  <c r="I67" i="10"/>
  <c r="C73" i="10"/>
  <c r="C42" i="16" s="1"/>
  <c r="D73" i="10"/>
  <c r="D81" i="10" s="1"/>
  <c r="E73" i="10"/>
  <c r="E10" i="15" s="1"/>
  <c r="G73" i="10"/>
  <c r="J42" i="16" s="1"/>
  <c r="E12" i="27" s="1"/>
  <c r="E19" i="27" s="1"/>
  <c r="I73" i="10"/>
  <c r="L42" i="16" s="1"/>
  <c r="G12" i="27" s="1"/>
  <c r="E6" i="33"/>
  <c r="I6" i="33"/>
  <c r="E7" i="33"/>
  <c r="I7" i="33"/>
  <c r="C8" i="33"/>
  <c r="D11" i="16" s="1"/>
  <c r="E8" i="33"/>
  <c r="F8" i="33"/>
  <c r="J11" i="16" s="1"/>
  <c r="G8" i="33"/>
  <c r="K11" i="16" s="1"/>
  <c r="H8" i="33"/>
  <c r="L11" i="16" s="1"/>
  <c r="I8" i="33"/>
  <c r="E9" i="33"/>
  <c r="I9" i="33"/>
  <c r="E10" i="33"/>
  <c r="I10" i="33"/>
  <c r="D11" i="33"/>
  <c r="E24" i="16" s="1"/>
  <c r="F11" i="33"/>
  <c r="J24" i="16" s="1"/>
  <c r="E12" i="33"/>
  <c r="I12" i="33"/>
  <c r="E14" i="33"/>
  <c r="I14" i="33"/>
  <c r="E16" i="33"/>
  <c r="E18" i="33"/>
  <c r="I18" i="33"/>
  <c r="G13" i="6"/>
  <c r="C13" i="6"/>
  <c r="C19" i="6"/>
  <c r="C27" i="6"/>
  <c r="G19" i="6"/>
  <c r="H18" i="6"/>
  <c r="H19" i="6"/>
  <c r="G21" i="6"/>
  <c r="G22" i="6"/>
  <c r="G23" i="6"/>
  <c r="G24" i="6"/>
  <c r="K29" i="6"/>
  <c r="J24" i="6"/>
  <c r="J25" i="6"/>
  <c r="E6" i="5"/>
  <c r="E7" i="5"/>
  <c r="E8" i="5"/>
  <c r="E9" i="5"/>
  <c r="E10" i="5"/>
  <c r="E11" i="5"/>
  <c r="E12" i="5"/>
  <c r="E13" i="5"/>
  <c r="E17" i="5"/>
  <c r="E19" i="5"/>
  <c r="H6" i="5"/>
  <c r="H7" i="5"/>
  <c r="H8" i="5"/>
  <c r="C14" i="5"/>
  <c r="D7" i="5" s="1"/>
  <c r="H9" i="5"/>
  <c r="H10" i="5"/>
  <c r="D11" i="5"/>
  <c r="H11" i="5"/>
  <c r="H12" i="5"/>
  <c r="H13" i="5"/>
  <c r="D14" i="5"/>
  <c r="F14" i="5"/>
  <c r="G14" i="5"/>
  <c r="G21" i="5" s="1"/>
  <c r="I14" i="5"/>
  <c r="I21" i="5" s="1"/>
  <c r="J14" i="5"/>
  <c r="D15" i="5"/>
  <c r="E15" i="5"/>
  <c r="H17" i="5"/>
  <c r="H19" i="5"/>
  <c r="C34" i="5"/>
  <c r="D34" i="5" s="1"/>
  <c r="C42" i="5"/>
  <c r="F21" i="5"/>
  <c r="F34" i="5"/>
  <c r="F36" i="5"/>
  <c r="F44" i="5" s="1"/>
  <c r="F42" i="5"/>
  <c r="H24" i="5"/>
  <c r="H25" i="5"/>
  <c r="H26" i="5"/>
  <c r="H27" i="5"/>
  <c r="H28" i="5"/>
  <c r="H29" i="5"/>
  <c r="H30" i="5"/>
  <c r="H31" i="5"/>
  <c r="H32" i="5"/>
  <c r="H33" i="5"/>
  <c r="J21" i="5"/>
  <c r="J34" i="5"/>
  <c r="J36" i="5"/>
  <c r="J42" i="5"/>
  <c r="J44" i="5"/>
  <c r="E24" i="5"/>
  <c r="E25" i="5"/>
  <c r="E26" i="5"/>
  <c r="E27" i="5"/>
  <c r="E28" i="5"/>
  <c r="E29" i="5"/>
  <c r="E30" i="5"/>
  <c r="E31" i="5"/>
  <c r="E32" i="5"/>
  <c r="E33" i="5"/>
  <c r="G34" i="5"/>
  <c r="I34" i="5"/>
  <c r="E39" i="5"/>
  <c r="H39" i="5"/>
  <c r="H40" i="5"/>
  <c r="H41" i="5"/>
  <c r="E40" i="5"/>
  <c r="E41" i="5"/>
  <c r="D41" i="5"/>
  <c r="E36" i="15"/>
  <c r="F6" i="3"/>
  <c r="D40" i="16"/>
  <c r="G9" i="15"/>
  <c r="E44" i="16"/>
  <c r="E22" i="15"/>
  <c r="G10" i="15"/>
  <c r="D10" i="5"/>
  <c r="H12" i="6"/>
  <c r="E9" i="15"/>
  <c r="H33" i="26"/>
  <c r="D9" i="5"/>
  <c r="D13" i="5"/>
  <c r="D6" i="5"/>
  <c r="C21" i="5"/>
  <c r="D12" i="5"/>
  <c r="D8" i="5"/>
  <c r="H42" i="15"/>
  <c r="D39" i="16"/>
  <c r="F17" i="2"/>
  <c r="F20" i="2" s="1"/>
  <c r="F19" i="2"/>
  <c r="E21" i="2"/>
  <c r="D12" i="2"/>
  <c r="D13" i="2"/>
  <c r="F7" i="2"/>
  <c r="F9" i="2"/>
  <c r="D8" i="8"/>
  <c r="C8" i="8"/>
  <c r="D44" i="16"/>
  <c r="D22" i="15"/>
  <c r="C11" i="33"/>
  <c r="C13" i="33" s="1"/>
  <c r="C15" i="33" s="1"/>
  <c r="C17" i="33" s="1"/>
  <c r="F18" i="2"/>
  <c r="F8" i="2"/>
  <c r="D31" i="5"/>
  <c r="G36" i="15"/>
  <c r="H18" i="15"/>
  <c r="G27" i="6"/>
  <c r="H27" i="6" s="1"/>
  <c r="G5" i="15"/>
  <c r="G7" i="15" s="1"/>
  <c r="E91" i="10"/>
  <c r="D24" i="16"/>
  <c r="D8" i="2"/>
  <c r="F31" i="26"/>
  <c r="E98" i="10"/>
  <c r="E97" i="10"/>
  <c r="F94" i="10"/>
  <c r="E8" i="8"/>
  <c r="D10" i="15"/>
  <c r="C39" i="16"/>
  <c r="H36" i="15"/>
  <c r="F36" i="15"/>
  <c r="G81" i="10"/>
  <c r="J30" i="16" s="1"/>
  <c r="F18" i="15"/>
  <c r="F13" i="33"/>
  <c r="F15" i="33" s="1"/>
  <c r="J12" i="16"/>
  <c r="H11" i="33"/>
  <c r="L12" i="16" s="1"/>
  <c r="G11" i="33"/>
  <c r="K12" i="16" s="1"/>
  <c r="F13" i="3"/>
  <c r="H22" i="6"/>
  <c r="D40" i="5"/>
  <c r="G36" i="5"/>
  <c r="G44" i="5" s="1"/>
  <c r="L24" i="16"/>
  <c r="I11" i="33"/>
  <c r="G13" i="33"/>
  <c r="G15" i="33" s="1"/>
  <c r="G17" i="33" s="1"/>
  <c r="K13" i="16" s="1"/>
  <c r="K24" i="16"/>
  <c r="C59" i="10"/>
  <c r="D59" i="10"/>
  <c r="E59" i="10"/>
  <c r="D20" i="16"/>
  <c r="G59" i="10"/>
  <c r="E20" i="16"/>
  <c r="D16" i="3"/>
  <c r="J8" i="16"/>
  <c r="I59" i="10"/>
  <c r="H59" i="10"/>
  <c r="K20" i="16" s="1"/>
  <c r="E16" i="3"/>
  <c r="L8" i="16"/>
  <c r="K44" i="16"/>
  <c r="G19" i="27" l="1"/>
  <c r="G17" i="27"/>
  <c r="E16" i="27"/>
  <c r="H30" i="15"/>
  <c r="G30" i="15"/>
  <c r="B7" i="11"/>
  <c r="B9" i="11" s="1"/>
  <c r="B11" i="11" s="1"/>
  <c r="B15" i="11" s="1"/>
  <c r="C81" i="10"/>
  <c r="E19" i="10"/>
  <c r="C19" i="10"/>
  <c r="C12" i="11"/>
  <c r="C13" i="11"/>
  <c r="H19" i="10"/>
  <c r="E11" i="15"/>
  <c r="F10" i="15"/>
  <c r="I81" i="10"/>
  <c r="L30" i="16" s="1"/>
  <c r="E94" i="10"/>
  <c r="H81" i="10"/>
  <c r="K30" i="16" s="1"/>
  <c r="E42" i="16"/>
  <c r="D12" i="27" s="1"/>
  <c r="E81" i="10"/>
  <c r="E82" i="10" s="1"/>
  <c r="E84" i="10" s="1"/>
  <c r="I16" i="33"/>
  <c r="H37" i="10"/>
  <c r="H42" i="10" s="1"/>
  <c r="H21" i="15"/>
  <c r="D7" i="11"/>
  <c r="D9" i="11" s="1"/>
  <c r="D5" i="15"/>
  <c r="D7" i="15" s="1"/>
  <c r="G82" i="10"/>
  <c r="F11" i="15"/>
  <c r="F100" i="10"/>
  <c r="F90" i="10"/>
  <c r="F97" i="10"/>
  <c r="F91" i="10"/>
  <c r="F93" i="10"/>
  <c r="F92" i="10"/>
  <c r="F99" i="10"/>
  <c r="F98" i="10"/>
  <c r="E29" i="16"/>
  <c r="F77" i="10"/>
  <c r="F53" i="10"/>
  <c r="F61" i="10"/>
  <c r="F79" i="10"/>
  <c r="F67" i="10"/>
  <c r="F78" i="10"/>
  <c r="F58" i="10"/>
  <c r="D11" i="15"/>
  <c r="G20" i="27"/>
  <c r="G21" i="27" s="1"/>
  <c r="F16" i="3"/>
  <c r="E28" i="16"/>
  <c r="H82" i="10"/>
  <c r="H84" i="10" s="1"/>
  <c r="K29" i="16" s="1"/>
  <c r="F17" i="33"/>
  <c r="J13" i="16" s="1"/>
  <c r="E100" i="10"/>
  <c r="E42" i="15"/>
  <c r="G42" i="15"/>
  <c r="D42" i="16"/>
  <c r="H10" i="15"/>
  <c r="H22" i="15"/>
  <c r="H26" i="15" s="1"/>
  <c r="E42" i="10"/>
  <c r="F42" i="15"/>
  <c r="I37" i="10"/>
  <c r="I42" i="10" s="1"/>
  <c r="G37" i="10"/>
  <c r="G42" i="10" s="1"/>
  <c r="J34" i="16" s="1"/>
  <c r="D42" i="10"/>
  <c r="H9" i="15"/>
  <c r="D44" i="10"/>
  <c r="D42" i="15"/>
  <c r="G11" i="15"/>
  <c r="G12" i="15" s="1"/>
  <c r="G19" i="15" s="1"/>
  <c r="D11" i="11"/>
  <c r="D15" i="11" s="1"/>
  <c r="E12" i="11" s="1"/>
  <c r="G16" i="27"/>
  <c r="F5" i="15"/>
  <c r="F7" i="15" s="1"/>
  <c r="F12" i="15" s="1"/>
  <c r="F19" i="15" s="1"/>
  <c r="E25" i="16" s="1"/>
  <c r="H5" i="15"/>
  <c r="H7" i="15" s="1"/>
  <c r="D13" i="16"/>
  <c r="C19" i="33"/>
  <c r="E15" i="27"/>
  <c r="E18" i="27" s="1"/>
  <c r="E20" i="27" s="1"/>
  <c r="E21" i="27" s="1"/>
  <c r="D12" i="16"/>
  <c r="H24" i="6"/>
  <c r="E34" i="5"/>
  <c r="H34" i="5"/>
  <c r="I36" i="5"/>
  <c r="I44" i="5" s="1"/>
  <c r="E42" i="5"/>
  <c r="E14" i="5"/>
  <c r="E21" i="5" s="1"/>
  <c r="E36" i="5" s="1"/>
  <c r="E44" i="5" s="1"/>
  <c r="J25" i="16"/>
  <c r="J14" i="16"/>
  <c r="E13" i="11"/>
  <c r="C15" i="11"/>
  <c r="B16" i="11"/>
  <c r="G19" i="33"/>
  <c r="C11" i="11"/>
  <c r="F82" i="10"/>
  <c r="L20" i="16"/>
  <c r="F59" i="10"/>
  <c r="F57" i="10"/>
  <c r="F73" i="10"/>
  <c r="F56" i="10"/>
  <c r="F75" i="10"/>
  <c r="F74" i="10"/>
  <c r="F71" i="10"/>
  <c r="F81" i="10"/>
  <c r="F55" i="10"/>
  <c r="F80" i="10"/>
  <c r="F64" i="10"/>
  <c r="F76" i="10"/>
  <c r="F54" i="10"/>
  <c r="F63" i="10"/>
  <c r="J20" i="16"/>
  <c r="F30" i="15"/>
  <c r="D8" i="16"/>
  <c r="D30" i="15"/>
  <c r="E30" i="15"/>
  <c r="C20" i="16"/>
  <c r="E8" i="16"/>
  <c r="K8" i="16"/>
  <c r="D37" i="16"/>
  <c r="K28" i="16"/>
  <c r="H13" i="33"/>
  <c r="I82" i="10"/>
  <c r="F19" i="33"/>
  <c r="L34" i="16"/>
  <c r="D33" i="16"/>
  <c r="K24" i="6"/>
  <c r="H23" i="6"/>
  <c r="K25" i="6"/>
  <c r="H21" i="6"/>
  <c r="D28" i="5"/>
  <c r="D32" i="5"/>
  <c r="D30" i="16"/>
  <c r="D82" i="10"/>
  <c r="H6" i="6"/>
  <c r="H11" i="6"/>
  <c r="K6" i="6"/>
  <c r="H10" i="6"/>
  <c r="H9" i="6"/>
  <c r="H13" i="6"/>
  <c r="L38" i="16"/>
  <c r="L33" i="16"/>
  <c r="F33" i="26"/>
  <c r="D35" i="26"/>
  <c r="H31" i="26"/>
  <c r="F18" i="26"/>
  <c r="E35" i="26" s="1"/>
  <c r="D39" i="26" s="1"/>
  <c r="D40" i="26" s="1"/>
  <c r="D19" i="2"/>
  <c r="D17" i="2"/>
  <c r="D20" i="2" s="1"/>
  <c r="D18" i="2"/>
  <c r="K38" i="16"/>
  <c r="K34" i="16"/>
  <c r="K33" i="16"/>
  <c r="H44" i="10"/>
  <c r="K43" i="16" s="1"/>
  <c r="E30" i="16"/>
  <c r="E34" i="16"/>
  <c r="D33" i="5"/>
  <c r="D29" i="5"/>
  <c r="D26" i="5"/>
  <c r="D25" i="5"/>
  <c r="C36" i="5"/>
  <c r="C44" i="5" s="1"/>
  <c r="D24" i="5"/>
  <c r="E12" i="16"/>
  <c r="D13" i="33"/>
  <c r="E11" i="33"/>
  <c r="J33" i="16"/>
  <c r="D43" i="16"/>
  <c r="G21" i="15"/>
  <c r="G26" i="15" s="1"/>
  <c r="F21" i="15"/>
  <c r="E21" i="15"/>
  <c r="E26" i="15" s="1"/>
  <c r="D21" i="15"/>
  <c r="D26" i="15" s="1"/>
  <c r="I19" i="10"/>
  <c r="G19" i="10"/>
  <c r="C42" i="10"/>
  <c r="F20" i="27"/>
  <c r="F21" i="27" s="1"/>
  <c r="E93" i="10"/>
  <c r="E92" i="10"/>
  <c r="E95" i="10"/>
  <c r="H42" i="5"/>
  <c r="D42" i="5"/>
  <c r="D39" i="5"/>
  <c r="H14" i="5"/>
  <c r="H21" i="5" s="1"/>
  <c r="H36" i="5" s="1"/>
  <c r="B11" i="33"/>
  <c r="C11" i="16"/>
  <c r="H18" i="26"/>
  <c r="G35" i="26" s="1"/>
  <c r="D41" i="26" s="1"/>
  <c r="F22" i="15"/>
  <c r="E5" i="15"/>
  <c r="E7" i="15" s="1"/>
  <c r="E12" i="15" s="1"/>
  <c r="E19" i="15" s="1"/>
  <c r="F45" i="15" l="1"/>
  <c r="F47" i="15" s="1"/>
  <c r="D12" i="15"/>
  <c r="D19" i="15" s="1"/>
  <c r="D15" i="16" s="1"/>
  <c r="C30" i="16"/>
  <c r="C82" i="10"/>
  <c r="K15" i="16"/>
  <c r="K14" i="16"/>
  <c r="F72" i="10"/>
  <c r="F69" i="10"/>
  <c r="F65" i="10"/>
  <c r="F70" i="10"/>
  <c r="F84" i="10"/>
  <c r="F66" i="10"/>
  <c r="G28" i="15"/>
  <c r="H11" i="15"/>
  <c r="H12" i="15" s="1"/>
  <c r="H19" i="15" s="1"/>
  <c r="H45" i="15" s="1"/>
  <c r="H47" i="15" s="1"/>
  <c r="J38" i="16"/>
  <c r="K25" i="16"/>
  <c r="D16" i="11"/>
  <c r="G45" i="15"/>
  <c r="G47" i="15" s="1"/>
  <c r="E15" i="11"/>
  <c r="E11" i="11"/>
  <c r="E14" i="16"/>
  <c r="J15" i="16"/>
  <c r="D34" i="16"/>
  <c r="D38" i="16"/>
  <c r="E38" i="16"/>
  <c r="E33" i="16"/>
  <c r="E44" i="10"/>
  <c r="F42" i="10" s="1"/>
  <c r="J28" i="16"/>
  <c r="G84" i="10"/>
  <c r="J29" i="16" s="1"/>
  <c r="C24" i="33"/>
  <c r="D32" i="15" s="1"/>
  <c r="D39" i="15" s="1"/>
  <c r="D19" i="16"/>
  <c r="D18" i="16"/>
  <c r="D21" i="16"/>
  <c r="H44" i="5"/>
  <c r="H28" i="15"/>
  <c r="L25" i="16"/>
  <c r="L15" i="16"/>
  <c r="E28" i="15"/>
  <c r="D14" i="16"/>
  <c r="D25" i="16"/>
  <c r="E15" i="16"/>
  <c r="D42" i="26"/>
  <c r="D43" i="26" s="1"/>
  <c r="C12" i="16"/>
  <c r="B13" i="33"/>
  <c r="B15" i="33" s="1"/>
  <c r="B17" i="33" s="1"/>
  <c r="C34" i="16"/>
  <c r="C44" i="10"/>
  <c r="K7" i="16" s="1"/>
  <c r="C38" i="16"/>
  <c r="C33" i="16"/>
  <c r="F26" i="15"/>
  <c r="F28" i="15" s="1"/>
  <c r="E13" i="33"/>
  <c r="D15" i="33"/>
  <c r="H15" i="5"/>
  <c r="D28" i="16"/>
  <c r="D84" i="10"/>
  <c r="J21" i="16"/>
  <c r="F24" i="33"/>
  <c r="F32" i="15" s="1"/>
  <c r="F39" i="15" s="1"/>
  <c r="J18" i="16"/>
  <c r="L28" i="16"/>
  <c r="I84" i="10"/>
  <c r="J82" i="10" s="1"/>
  <c r="G48" i="15"/>
  <c r="G44" i="10"/>
  <c r="J43" i="16" s="1"/>
  <c r="I44" i="10"/>
  <c r="L43" i="16" s="1"/>
  <c r="K37" i="16"/>
  <c r="H85" i="10"/>
  <c r="H15" i="33"/>
  <c r="I13" i="33"/>
  <c r="K21" i="16"/>
  <c r="K18" i="16"/>
  <c r="K19" i="16"/>
  <c r="G24" i="33"/>
  <c r="G32" i="15" s="1"/>
  <c r="G39" i="15" s="1"/>
  <c r="G40" i="15" s="1"/>
  <c r="G43" i="15" s="1"/>
  <c r="L14" i="16" l="1"/>
  <c r="D40" i="15"/>
  <c r="D43" i="15" s="1"/>
  <c r="D28" i="15"/>
  <c r="C84" i="10"/>
  <c r="C29" i="16" s="1"/>
  <c r="C28" i="16"/>
  <c r="J19" i="10"/>
  <c r="H48" i="15"/>
  <c r="F40" i="10"/>
  <c r="F34" i="10"/>
  <c r="F22" i="10"/>
  <c r="F39" i="10"/>
  <c r="F28" i="10"/>
  <c r="F38" i="10"/>
  <c r="F29" i="10"/>
  <c r="F32" i="10"/>
  <c r="E37" i="16"/>
  <c r="F44" i="10"/>
  <c r="D15" i="3"/>
  <c r="F26" i="10"/>
  <c r="F41" i="10"/>
  <c r="F33" i="10"/>
  <c r="F21" i="10"/>
  <c r="F23" i="10"/>
  <c r="E43" i="16"/>
  <c r="E85" i="10"/>
  <c r="F25" i="10"/>
  <c r="F31" i="10"/>
  <c r="F17" i="10"/>
  <c r="D8" i="3"/>
  <c r="D10" i="3" s="1"/>
  <c r="F27" i="10"/>
  <c r="F24" i="10"/>
  <c r="F30" i="10"/>
  <c r="F37" i="10"/>
  <c r="F8" i="10"/>
  <c r="F19" i="10"/>
  <c r="F16" i="10"/>
  <c r="J37" i="16"/>
  <c r="G85" i="10"/>
  <c r="J7" i="16"/>
  <c r="J66" i="10"/>
  <c r="J56" i="10"/>
  <c r="J79" i="10"/>
  <c r="J74" i="10"/>
  <c r="J53" i="10"/>
  <c r="J84" i="10"/>
  <c r="J63" i="10"/>
  <c r="J64" i="10"/>
  <c r="J67" i="10"/>
  <c r="J80" i="10"/>
  <c r="J61" i="10"/>
  <c r="J65" i="10"/>
  <c r="J58" i="10"/>
  <c r="J73" i="10"/>
  <c r="J57" i="10"/>
  <c r="J72" i="10"/>
  <c r="J55" i="10"/>
  <c r="J75" i="10"/>
  <c r="J78" i="10"/>
  <c r="J76" i="10"/>
  <c r="J70" i="10"/>
  <c r="J81" i="10"/>
  <c r="J71" i="10"/>
  <c r="J54" i="10"/>
  <c r="J69" i="10"/>
  <c r="J77" i="10"/>
  <c r="J59" i="10"/>
  <c r="L29" i="16"/>
  <c r="D17" i="33"/>
  <c r="E15" i="33"/>
  <c r="F40" i="15"/>
  <c r="F43" i="15" s="1"/>
  <c r="I15" i="33"/>
  <c r="H17" i="33"/>
  <c r="J30" i="10"/>
  <c r="J32" i="10"/>
  <c r="J29" i="10"/>
  <c r="J31" i="10"/>
  <c r="J16" i="10"/>
  <c r="J17" i="10"/>
  <c r="E8" i="3"/>
  <c r="J38" i="10"/>
  <c r="J23" i="10"/>
  <c r="J41" i="10"/>
  <c r="J25" i="10"/>
  <c r="J44" i="10"/>
  <c r="J24" i="10"/>
  <c r="J37" i="10"/>
  <c r="J40" i="10"/>
  <c r="J33" i="10"/>
  <c r="J21" i="10"/>
  <c r="J27" i="10"/>
  <c r="J22" i="10"/>
  <c r="J34" i="10"/>
  <c r="J28" i="10"/>
  <c r="L7" i="16"/>
  <c r="I85" i="10"/>
  <c r="J39" i="10"/>
  <c r="E15" i="3"/>
  <c r="L37" i="16"/>
  <c r="J26" i="10"/>
  <c r="J42" i="10"/>
  <c r="J8" i="10"/>
  <c r="J19" i="16"/>
  <c r="D29" i="16"/>
  <c r="D85" i="10"/>
  <c r="C43" i="16"/>
  <c r="C37" i="16"/>
  <c r="E7" i="16"/>
  <c r="C85" i="10"/>
  <c r="D7" i="16"/>
  <c r="C13" i="16"/>
  <c r="B19" i="33"/>
  <c r="D6" i="16"/>
  <c r="J6" i="16"/>
  <c r="K6" i="16"/>
  <c r="D18" i="3" l="1"/>
  <c r="D19" i="3"/>
  <c r="B24" i="33"/>
  <c r="C21" i="16"/>
  <c r="C19" i="16"/>
  <c r="C18" i="16"/>
  <c r="E18" i="3"/>
  <c r="F18" i="3" s="1"/>
  <c r="E19" i="3"/>
  <c r="F19" i="3" s="1"/>
  <c r="F15" i="3"/>
  <c r="E10" i="3"/>
  <c r="F10" i="3" s="1"/>
  <c r="F8" i="3"/>
  <c r="E17" i="33"/>
  <c r="E13" i="16"/>
  <c r="D19" i="33"/>
  <c r="E6" i="16"/>
  <c r="H19" i="33"/>
  <c r="I17" i="33"/>
  <c r="L13" i="16"/>
  <c r="L6" i="16"/>
  <c r="I19" i="33" l="1"/>
  <c r="I22" i="33"/>
  <c r="I23" i="33"/>
  <c r="H24" i="33"/>
  <c r="L18" i="16"/>
  <c r="L21" i="16"/>
  <c r="E7" i="3"/>
  <c r="L19" i="16"/>
  <c r="I21" i="33"/>
  <c r="E14" i="3"/>
  <c r="E22" i="33"/>
  <c r="E23" i="33"/>
  <c r="E21" i="33"/>
  <c r="D14" i="3"/>
  <c r="D17" i="3" s="1"/>
  <c r="D20" i="3" s="1"/>
  <c r="E19" i="33"/>
  <c r="E19" i="16"/>
  <c r="D7" i="3"/>
  <c r="D9" i="3" s="1"/>
  <c r="D11" i="3" s="1"/>
  <c r="E21" i="16"/>
  <c r="D24" i="33"/>
  <c r="E18" i="16"/>
  <c r="E17" i="3" l="1"/>
  <c r="F14" i="3"/>
  <c r="H32" i="15"/>
  <c r="H39" i="15" s="1"/>
  <c r="H40" i="15" s="1"/>
  <c r="H43" i="15" s="1"/>
  <c r="I24" i="33"/>
  <c r="E24" i="33"/>
  <c r="E32" i="15"/>
  <c r="E39" i="15" s="1"/>
  <c r="E40" i="15" s="1"/>
  <c r="E43" i="15" s="1"/>
  <c r="F7" i="3"/>
  <c r="E9" i="3"/>
  <c r="E11" i="3" l="1"/>
  <c r="F11" i="3" s="1"/>
  <c r="F9" i="3"/>
  <c r="E20" i="3"/>
  <c r="F20" i="3" s="1"/>
  <c r="F17" i="3"/>
</calcChain>
</file>

<file path=xl/sharedStrings.xml><?xml version="1.0" encoding="utf-8"?>
<sst xmlns="http://schemas.openxmlformats.org/spreadsheetml/2006/main" count="820" uniqueCount="468">
  <si>
    <t>1.</t>
  </si>
  <si>
    <t>2.</t>
  </si>
  <si>
    <t>3.</t>
  </si>
  <si>
    <t>4.</t>
  </si>
  <si>
    <t>5.</t>
  </si>
  <si>
    <t>(ποσά σε χιλ. €)</t>
  </si>
  <si>
    <t>[: 2/1]</t>
  </si>
  <si>
    <t>[: 1/3]</t>
  </si>
  <si>
    <t>[: 4*5]</t>
  </si>
  <si>
    <t>6.</t>
  </si>
  <si>
    <t>ΜΕΓΕΘΗ και ΔΕΙΚΤΕΣ</t>
  </si>
  <si>
    <t>ΠΟΡΕΙΑ ΕΡΓΟΥ</t>
  </si>
  <si>
    <t>α΄3μ</t>
  </si>
  <si>
    <t>β΄3μ</t>
  </si>
  <si>
    <t>γ΄3μ</t>
  </si>
  <si>
    <t>δ΄3μ</t>
  </si>
  <si>
    <t>7.</t>
  </si>
  <si>
    <t>Αγορά οικοπέδου</t>
  </si>
  <si>
    <t>Εργασίες διαμόρφωσης χώρου</t>
  </si>
  <si>
    <t>Κτιριακές κ.ά. ειδικές εγκαταστάσεις</t>
  </si>
  <si>
    <t>Παραγγελία - προκαταβολές εξοπλισμού</t>
  </si>
  <si>
    <t>Εγκατάσταση - εξόφληση εξοπλισμού</t>
  </si>
  <si>
    <t>Δοκιμές και έναρξη λειτουργίας</t>
  </si>
  <si>
    <t>ΠΡΟΫΠΟΛΟΓΙΣΜΟΣ ΕΠΕΝΔΥΤΙΚΗΣ ΔΑΠΑΝΗΣ                    (σε χιλ. €)</t>
  </si>
  <si>
    <t>Α.</t>
  </si>
  <si>
    <t>Μηχανολογικός εξοπλισμός</t>
  </si>
  <si>
    <t>Μεταφορά και εγκατάσταση εξοπλισμού</t>
  </si>
  <si>
    <t>Λοιπός εξοπλισμός</t>
  </si>
  <si>
    <t>Αγορά τεχνολογίας</t>
  </si>
  <si>
    <t>α΄6μ</t>
  </si>
  <si>
    <t>β΄6μ</t>
  </si>
  <si>
    <t>ΕΙΔΟΣ ΔΑΠΑΝΗΣ</t>
  </si>
  <si>
    <t>ΚΟΣΤΟΣ ΕΠΕΝΔΥΣΗΣ</t>
  </si>
  <si>
    <t>ΣΥΝΟΛΙΚΟ ΚΟΣΤΟΣ</t>
  </si>
  <si>
    <t>% κόστους</t>
  </si>
  <si>
    <t>(Εκτίμηση απρόβλεπτων δαπανών)</t>
  </si>
  <si>
    <t>Αγορά  - εξόφληση οικοπέδου</t>
  </si>
  <si>
    <t>Β.</t>
  </si>
  <si>
    <t>ΠΡΟΛΕΙΤΟΥΡΓΙΚΕΣ ΔΑΠΑΝΕΣ</t>
  </si>
  <si>
    <t>Έξοδα εγκατάστασης</t>
  </si>
  <si>
    <t>8.</t>
  </si>
  <si>
    <t>Μισθοδοσία προσωπικού</t>
  </si>
  <si>
    <t>Εκπαίδευση</t>
  </si>
  <si>
    <t>Ασφάλιστρα</t>
  </si>
  <si>
    <t>Τόκοι δανείων</t>
  </si>
  <si>
    <t>Νομικά έξοδα</t>
  </si>
  <si>
    <t>Άδειες</t>
  </si>
  <si>
    <t>Φόροι</t>
  </si>
  <si>
    <t>Αμοιβές συμβούλων</t>
  </si>
  <si>
    <t>ΣΥΝΟΛΟ</t>
  </si>
  <si>
    <t>Γ.</t>
  </si>
  <si>
    <t>ΚΕΦΑΛΑΙΟ ΚΙΝΗΣΗΣ (αρχικό)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</si>
  <si>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</si>
  <si>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</si>
  <si>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</si>
  <si>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</si>
  <si>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</si>
  <si>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</si>
  <si>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</si>
  <si>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</si>
  <si>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</si>
  <si>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</si>
  <si>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</si>
  <si>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</si>
  <si>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</si>
  <si>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</si>
  <si>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Απόθεμα α΄ υλών</t>
  </si>
  <si>
    <t>Μετρητά διαθέσιμα</t>
  </si>
  <si>
    <t>ΓΕΝΙΚΟ ΣΥΝΟΛΟ</t>
  </si>
  <si>
    <t>Αμοιβές στελεχών</t>
  </si>
  <si>
    <t>Εργασίες διαμόρφωσης χώρων</t>
  </si>
  <si>
    <t>ΧΡΗΜΑΤΟΔΟΤΙΚΟ ΣΧΗΜΑ ΕΠΕΝΔΥΣΗΣ               (σε χιλ. €)</t>
  </si>
  <si>
    <t>ΠΡΟΫΠΟΛΟΓΙΣΜΟΣ</t>
  </si>
  <si>
    <t>ΧΡΗΜΑΤΟΔΟΤΗΣΗ</t>
  </si>
  <si>
    <t>Ίδια κεφάλαια</t>
  </si>
  <si>
    <t>Παλαιοί μέτοχοι</t>
  </si>
  <si>
    <t>Επιχορήγηση Δημοσίου</t>
  </si>
  <si>
    <t>Leasing</t>
  </si>
  <si>
    <t>Πάγια επένδυση</t>
  </si>
  <si>
    <t>Κεφάλαιο Κίνησης</t>
  </si>
  <si>
    <t>Προλειτ. Δαπάνες</t>
  </si>
  <si>
    <t>Μακρ.Τραπ.Δανεισμός</t>
  </si>
  <si>
    <t>Βραχ.Τραπ.Δανεισμός</t>
  </si>
  <si>
    <t>Τραπεζικός Δανεισμός + Leasing</t>
  </si>
  <si>
    <t>ΔΕΙΚΤΗΣ ΜΟΧΛΕΥΣΗΣ</t>
  </si>
  <si>
    <t>Ομόλογα</t>
  </si>
  <si>
    <t>[: (1+2) / (3+4)]  =</t>
  </si>
  <si>
    <t>Μικτό αποτέλεσμα</t>
  </si>
  <si>
    <t>Κύκλος Εργασιών (Πωλήσεις)</t>
  </si>
  <si>
    <t>Λειτουργικό Αποτέλεσμα</t>
  </si>
  <si>
    <t>Οργανικό Αποτέλεσμα</t>
  </si>
  <si>
    <t>Φόροι Εισοδήματος</t>
  </si>
  <si>
    <t>Καθαρό Αποτέλεσμα μετά από φόρους</t>
  </si>
  <si>
    <t>Μερίσματα</t>
  </si>
  <si>
    <t>% Πωλ.</t>
  </si>
  <si>
    <t>κατά προέλευση</t>
  </si>
  <si>
    <t>Πωλήσεις προϊόντων</t>
  </si>
  <si>
    <t>Πωλήσεις εμπορευμάτων</t>
  </si>
  <si>
    <t>σύνολο</t>
  </si>
  <si>
    <t>κατά προορισμό</t>
  </si>
  <si>
    <t>Πωλήσεις εσωτερικού</t>
  </si>
  <si>
    <t>Πωλήσεις εξωτερικού</t>
  </si>
  <si>
    <t>κατά δίκτυο</t>
  </si>
  <si>
    <t>Πωλήσεις χονδρικές</t>
  </si>
  <si>
    <t>Πωλήσεις λιανικές</t>
  </si>
  <si>
    <t>I.</t>
  </si>
  <si>
    <t>II.</t>
  </si>
  <si>
    <t>IV.</t>
  </si>
  <si>
    <t>V.</t>
  </si>
  <si>
    <t>ΑΝΑΛΩΣΗ ΑΠΟΘΕΜΑΤΩΝ</t>
  </si>
  <si>
    <t>Εμπορεύματα</t>
  </si>
  <si>
    <t>ΔΑΠΑΝΕΣ ΠΑΡΑΓΩΓΗΣ</t>
  </si>
  <si>
    <t>Υπεργολαβίες</t>
  </si>
  <si>
    <t>Έξοδα σχεδιασμού και ανάπτυξης</t>
  </si>
  <si>
    <t>Δαπάνες αποθήκευσης</t>
  </si>
  <si>
    <t>Συντήρηση και επισκευές παγίων</t>
  </si>
  <si>
    <t>Ενέργεια και καύσιμα παραγωγής</t>
  </si>
  <si>
    <t>Εργατικό κόστος (μισθοί + εισφορές)</t>
  </si>
  <si>
    <t xml:space="preserve">Λοιπές δαπάνες παραγωγής </t>
  </si>
  <si>
    <t>ΓΕΝΙΚΕΣ ΛΕΙΤΟΥΡΓΙΚΕΣ ΔΑΠΑΝΕΣ</t>
  </si>
  <si>
    <t>Αμοιβές πωλητών - αντιπροσώπων</t>
  </si>
  <si>
    <t>Κόστος διοικητικού προσωπικού</t>
  </si>
  <si>
    <t>23.</t>
  </si>
  <si>
    <t>Έξοδα ταξιδίων</t>
  </si>
  <si>
    <t>Αμοιβές συνεργατών και συμβούλων</t>
  </si>
  <si>
    <t xml:space="preserve">Λοιπές δαπάνες χώρων εμπορίας - διοίκησης  </t>
  </si>
  <si>
    <t>Προώθηση πωλήσεων</t>
  </si>
  <si>
    <t>Διαφήμιση</t>
  </si>
  <si>
    <t>Διανομή και μεταφορές</t>
  </si>
  <si>
    <t>Διαχείριση πωλήσεων και πιστώσεων</t>
  </si>
  <si>
    <t>24.</t>
  </si>
  <si>
    <t>25.</t>
  </si>
  <si>
    <t>26.</t>
  </si>
  <si>
    <t>27.</t>
  </si>
  <si>
    <t>28.</t>
  </si>
  <si>
    <t>Άυλες επενδύσεις</t>
  </si>
  <si>
    <t>Γήπεδα - οικόπεδα</t>
  </si>
  <si>
    <t>Κτιριακές εγκαταστάσεις</t>
  </si>
  <si>
    <t>Μηχανήματα</t>
  </si>
  <si>
    <t>Μεταφορικά μέσα</t>
  </si>
  <si>
    <t>Ακινητοποιήσεις σε εκτέλεση</t>
  </si>
  <si>
    <r>
      <t>(μείον)</t>
    </r>
    <r>
      <rPr>
        <sz val="10"/>
        <rFont val="Tahoma"/>
        <family val="2"/>
        <charset val="161"/>
      </rPr>
      <t xml:space="preserve"> Αποσβέσεις παγίων</t>
    </r>
  </si>
  <si>
    <t>Συμμετοχές</t>
  </si>
  <si>
    <t>Μακροπρόθεσμες απαιτήσεις</t>
  </si>
  <si>
    <t>Ημιέτοιμα προϊόντα</t>
  </si>
  <si>
    <t>Έτοιμα προϊόντα</t>
  </si>
  <si>
    <t>Α΄ ύλες</t>
  </si>
  <si>
    <t>Υλικά συσκευασίας και βοηθητικές ύλες</t>
  </si>
  <si>
    <t>Προκαταβολές για αγορά αποθεμάτων</t>
  </si>
  <si>
    <t>ΙΙΙ.</t>
  </si>
  <si>
    <r>
      <t>(μείον)</t>
    </r>
    <r>
      <rPr>
        <sz val="10"/>
        <rFont val="Tahoma"/>
        <family val="2"/>
        <charset val="161"/>
      </rPr>
      <t xml:space="preserve"> Αποσβέσεις </t>
    </r>
  </si>
  <si>
    <t>Ασώματα πάγια (αναπόσβεστα) [=1+2-3]</t>
  </si>
  <si>
    <t>Αποθέματα [=Σ13+…+18]</t>
  </si>
  <si>
    <t>ΠΑΓΙΟ ΕΝΕΡΓΗΤΙΚΟ [=Ι+ΙΙ+11+12]</t>
  </si>
  <si>
    <t>Πελάτες (ανοικτοί λογαριασμοί)</t>
  </si>
  <si>
    <t>Απαιτήσεις από πιστωτικές κάρτες</t>
  </si>
  <si>
    <t>Επιταγές και γραμμάτια εισπρακτέα</t>
  </si>
  <si>
    <t>Επισφαλείς και επίδικες απαιτήσεις</t>
  </si>
  <si>
    <r>
      <t>(μείον)</t>
    </r>
    <r>
      <rPr>
        <sz val="10"/>
        <rFont val="Tahoma"/>
        <family val="2"/>
        <charset val="161"/>
      </rPr>
      <t xml:space="preserve"> Προβλέψεις έναντι επισφαλειών</t>
    </r>
  </si>
  <si>
    <t>Λοιπές απαιτήσεις και χρεώστες</t>
  </si>
  <si>
    <t>ΙVα.</t>
  </si>
  <si>
    <t>VI.</t>
  </si>
  <si>
    <t>Βραχυπρόθεσμες επενδύσεις (χρεόγραφα)</t>
  </si>
  <si>
    <t>Ταμείο</t>
  </si>
  <si>
    <t>Καταθέσεις</t>
  </si>
  <si>
    <t>ΚΥΚΛΟΦΟΡΟΥΝ ΕΝΕΡΓΗΤΙΚΟ [=ΙΙΙ+ΙV+V+VI]</t>
  </si>
  <si>
    <t>ΕΝΕΡΓΗΤΙΚΟ [=Ι+ΙΙ+III+IV+V+VI]</t>
  </si>
  <si>
    <t>Μετοχικό κεφάλαιο</t>
  </si>
  <si>
    <t>Αποθεματικά κεφάλαια</t>
  </si>
  <si>
    <t>Αναπροσαρμογές παγίων</t>
  </si>
  <si>
    <t>Επιχορηγήσεις Δημοσίου</t>
  </si>
  <si>
    <t>Συσσωρευμένα αδιανέμητα κέρδη</t>
  </si>
  <si>
    <t>ΠΡΟΒΛΕΨΕΙΣ</t>
  </si>
  <si>
    <t>Ομολογιακά δάνεια</t>
  </si>
  <si>
    <t>Μακροπρόθεσμες υποχρεώσεις σε προμηθευτές</t>
  </si>
  <si>
    <t>Λοιπές μακροπρόθεσμες υποχρεώσεις</t>
  </si>
  <si>
    <t>ΙII.</t>
  </si>
  <si>
    <t>ΜΑΚΡΟΠΡΟΘΕΣΜΕΣ ΥΠΟΧΡΕΩΣΕΙΣ [=Σ7+…+10]</t>
  </si>
  <si>
    <t>Προμηθευτές (ανοικτοί λογαριασμοί)</t>
  </si>
  <si>
    <t>Επιταγές και γραμμάτια πληρωτέα</t>
  </si>
  <si>
    <t>Λοιπές απαιτήσεις από συγγενικές επιχειρήσεις</t>
  </si>
  <si>
    <t>Εμπορικές Απαιτήσεις από συγγενικές επιχειρήσεις</t>
  </si>
  <si>
    <t>Ταμειακά διαθέσιμα [=27+28]</t>
  </si>
  <si>
    <t>Απαιτήσεις [=IVα+25+26]</t>
  </si>
  <si>
    <t>Εμπορικές υποχρεώσεις [=Σ11+…+14]</t>
  </si>
  <si>
    <t>Βραχυπρόθεσμος τραπεζικός δανεισμός</t>
  </si>
  <si>
    <t>Οφειλές στο Δημόσιο</t>
  </si>
  <si>
    <t>Οφειλές σε ασφαλιστικούς οργανισμούς</t>
  </si>
  <si>
    <t>Λοιπές υποχρεώσεις σε συγγενικές επιχειρήσεις</t>
  </si>
  <si>
    <t>Μερίσματα πληρωτέα</t>
  </si>
  <si>
    <t>Λοιποί πιστωτές</t>
  </si>
  <si>
    <t>ΠΑΘΗΤΙΚΟ [=ΙΙ+ΙΙΙ+ΙV]</t>
  </si>
  <si>
    <t>ΒΡΑΧΥΠΡΟΘΕΣΜΕΣ ΥΠΟΧΡΕΩΣΕΙΣ [=Σ11+...+21]</t>
  </si>
  <si>
    <t>ΚΑΘΑΡΗ ΘΕΣΗ + ΠΑΘΗΤΙΚΟ [=Ι+ΙΙ+III+IV]</t>
  </si>
  <si>
    <t>Ι.</t>
  </si>
  <si>
    <t>ΙΙ.</t>
  </si>
  <si>
    <t>ΩΡΙΜΑΝΣΗ</t>
  </si>
  <si>
    <t>-</t>
  </si>
  <si>
    <t>+</t>
  </si>
  <si>
    <t>Καθαρές εισπράξεις πωλήσεων</t>
  </si>
  <si>
    <t>Καθαρές πληρωμές κόστους πωλήσεων</t>
  </si>
  <si>
    <t>Μικτή (ακαθάριστη) Λειτουργική Ταμειακή Ροή</t>
  </si>
  <si>
    <t>Λειτουργικές Δαπάνες</t>
  </si>
  <si>
    <t>Κόστος Πωληθέντων (προ αποσβέσεων)</t>
  </si>
  <si>
    <t>α.</t>
  </si>
  <si>
    <t>β.</t>
  </si>
  <si>
    <t>γ.</t>
  </si>
  <si>
    <t>δ.</t>
  </si>
  <si>
    <r>
      <t>Μεταβολή</t>
    </r>
    <r>
      <rPr>
        <sz val="10"/>
        <rFont val="Tahoma"/>
        <family val="2"/>
        <charset val="161"/>
      </rPr>
      <t xml:space="preserve"> Εμπορικών απαιτήσεων</t>
    </r>
  </si>
  <si>
    <r>
      <t>Μεταβολή</t>
    </r>
    <r>
      <rPr>
        <sz val="10"/>
        <rFont val="Tahoma"/>
        <family val="2"/>
        <charset val="161"/>
      </rPr>
      <t xml:space="preserve"> Προκαταβολών πελατείας</t>
    </r>
  </si>
  <si>
    <r>
      <t>Μεταβολή</t>
    </r>
    <r>
      <rPr>
        <sz val="10"/>
        <rFont val="Tahoma"/>
        <family val="2"/>
        <charset val="161"/>
      </rPr>
      <t xml:space="preserve"> Αποθεμάτων</t>
    </r>
  </si>
  <si>
    <r>
      <t>Μεταβολή</t>
    </r>
    <r>
      <rPr>
        <sz val="10"/>
        <rFont val="Tahoma"/>
        <family val="2"/>
        <charset val="161"/>
      </rPr>
      <t xml:space="preserve"> Υποχρεώσεων σε προμηθευτές</t>
    </r>
  </si>
  <si>
    <r>
      <t>Μεταβολή</t>
    </r>
    <r>
      <rPr>
        <sz val="10"/>
        <rFont val="Tahoma"/>
        <family val="2"/>
        <charset val="161"/>
      </rPr>
      <t xml:space="preserve"> Λοιπών χρεωστών</t>
    </r>
  </si>
  <si>
    <r>
      <t>Μεταβολή</t>
    </r>
    <r>
      <rPr>
        <sz val="10"/>
        <rFont val="Tahoma"/>
        <family val="2"/>
        <charset val="161"/>
      </rPr>
      <t xml:space="preserve"> Λοιπών πιστωτών</t>
    </r>
  </si>
  <si>
    <r>
      <t>Μεταβολή</t>
    </r>
    <r>
      <rPr>
        <sz val="10"/>
        <rFont val="Tahoma"/>
        <family val="2"/>
        <charset val="161"/>
      </rPr>
      <t xml:space="preserve"> καθαρών φορολογικών υποχρεώσεων</t>
    </r>
  </si>
  <si>
    <r>
      <t>Μεταβολή</t>
    </r>
    <r>
      <rPr>
        <sz val="10"/>
        <rFont val="Tahoma"/>
        <family val="2"/>
        <charset val="161"/>
      </rPr>
      <t xml:space="preserve"> παγίων</t>
    </r>
  </si>
  <si>
    <t>Επενδυτική Ταμειακή Ροή</t>
  </si>
  <si>
    <t>Ταμειακή Ροή προ εξωτερικής χρηματοδότησης</t>
  </si>
  <si>
    <r>
      <t>Μεταβολή</t>
    </r>
    <r>
      <rPr>
        <sz val="10"/>
        <rFont val="Tahoma"/>
        <family val="2"/>
        <charset val="161"/>
      </rPr>
      <t xml:space="preserve"> καθαρής θέσης</t>
    </r>
  </si>
  <si>
    <r>
      <t>Μεταβολή</t>
    </r>
    <r>
      <rPr>
        <sz val="10"/>
        <rFont val="Tahoma"/>
        <family val="2"/>
        <charset val="161"/>
      </rPr>
      <t xml:space="preserve"> τραπεζικού δανεισμού</t>
    </r>
  </si>
  <si>
    <t>Χρηματοδοτική Ταμειακή Ροή</t>
  </si>
  <si>
    <t>Συνολική Ταμειακή Ροή</t>
  </si>
  <si>
    <t>αποθέματα</t>
  </si>
  <si>
    <t>ΑΠΟΔΟΣΗ  ΕΝΕΡΓΗΤΙΚΟΥ (RoA)</t>
  </si>
  <si>
    <t>ΑΡΙΘΜΟΔΕΙΚΤΕΣ</t>
  </si>
  <si>
    <r>
      <t>Β/Ε     [*</t>
    </r>
    <r>
      <rPr>
        <b/>
        <sz val="8"/>
        <rFont val="Tahoma"/>
        <family val="2"/>
        <charset val="161"/>
      </rPr>
      <t>1]</t>
    </r>
  </si>
  <si>
    <t>ΒΑΘΜ.                [*4]</t>
  </si>
  <si>
    <t>ΑΝΑΠΤΥΞΗ</t>
  </si>
  <si>
    <t>Κέρδη προ φόρων</t>
  </si>
  <si>
    <t>Ενεργητικό</t>
  </si>
  <si>
    <t>Καθαρή Θέση</t>
  </si>
  <si>
    <t>ΑΠΟΔΟΣΗ ΠΩΛΗΣΕΩΝ</t>
  </si>
  <si>
    <t>ΑΠΟΔΟΣΗ ΚΕΦΑΛΑΙΩΝ</t>
  </si>
  <si>
    <t>ΚΑΛΥΨΗ ΧΡΕΟΥΣ</t>
  </si>
  <si>
    <t>Κάλυψη χρέους από κέρδη</t>
  </si>
  <si>
    <t>ΚΕΦΑΛΑΙΑΚΗ ΔΙΑΡΘΡΩΣΗ</t>
  </si>
  <si>
    <t>ΡΕΥΣΤΟΤΗΤΑ</t>
  </si>
  <si>
    <t>Κεφαλαιακή Ρευστότητα</t>
  </si>
  <si>
    <t>Κάλυψη τρεχ. υποχρεώσεων</t>
  </si>
  <si>
    <t>Ταμειακή απόδοση πωλήσεων</t>
  </si>
  <si>
    <t>Μικτό Περιθώριο Κέρδους</t>
  </si>
  <si>
    <t>Λειτουργικό Περιθώριο Κέρδους</t>
  </si>
  <si>
    <t>Καθαρό Περιθώριο Κέρδους</t>
  </si>
  <si>
    <t>Ταμ. Μετασχηματισμός Κερδών</t>
  </si>
  <si>
    <t>Μερισματική απόδοση Καθ. Θ.</t>
  </si>
  <si>
    <t>Κάλυψη χρέους από Ταμ. Ροές</t>
  </si>
  <si>
    <t>Γενική Ρευστότητα</t>
  </si>
  <si>
    <t>Άμεση Ρευστότητα</t>
  </si>
  <si>
    <t>13α.</t>
  </si>
  <si>
    <t>12α.</t>
  </si>
  <si>
    <t>12β.</t>
  </si>
  <si>
    <t>13β.</t>
  </si>
  <si>
    <t>VΙI.</t>
  </si>
  <si>
    <t>ΑΠΟΤΕΛΕΣΜΑΤΙΚΟΤΗΤΑ</t>
  </si>
  <si>
    <t>Ανακύκλωση Ενεργητικού</t>
  </si>
  <si>
    <t>Ανακύκλωση Κυκλ. Ενεργητικού</t>
  </si>
  <si>
    <t>Ένταση Παγίων</t>
  </si>
  <si>
    <t>Χρηματοοικονομικό κόστος</t>
  </si>
  <si>
    <t>%</t>
  </si>
  <si>
    <t>Δεδομένα</t>
  </si>
  <si>
    <t>Πωλήσεις</t>
  </si>
  <si>
    <t>Κόστος πωληθέντων</t>
  </si>
  <si>
    <t>πίστωση πελατείας</t>
  </si>
  <si>
    <t>ταμειακά διαθέσιμα</t>
  </si>
  <si>
    <t>πίστωση προμηθευτών</t>
  </si>
  <si>
    <t>Λειτουργική χρημση</t>
  </si>
  <si>
    <t>αποθέματα [= 2 Χ 3 / 360]</t>
  </si>
  <si>
    <t>ΚΕΦΑΛΑΙΟ ΚΙΝΗΣΗΣ      [= α+β+γ]</t>
  </si>
  <si>
    <t>ΚΑΘΑΡΟ ΚΕΦΑΛΑΙΟ ΚΙΝΗΣΗΣ    [= Ι - δ]</t>
  </si>
  <si>
    <t>πίστωση πελατείας [= 1 Χ 4 / 360]</t>
  </si>
  <si>
    <t>ταμειακά διαθέσιμα [= 2 Χ 5 / 360]</t>
  </si>
  <si>
    <t>πίστωση προμηθευτών [= 2 Χ 6 / 360]</t>
  </si>
  <si>
    <t>ΕΙΔΟΣ</t>
  </si>
  <si>
    <t>χιλ.€</t>
  </si>
  <si>
    <t>ΜΕΤΑΒΛΗΤΟ</t>
  </si>
  <si>
    <t>ΣΤΑΘΕΡΟ</t>
  </si>
  <si>
    <t>Β. ΥΠΟΛΟΓΙΣΜΟΣ ΝΕΚΡΟΥ ΣΗΜΕΙΟΥ ΠΩΛΗΣΕΩΝ</t>
  </si>
  <si>
    <t>Μεταβλητό Κόστος</t>
  </si>
  <si>
    <t>Σταθερό κόστος</t>
  </si>
  <si>
    <r>
      <t xml:space="preserve">Περιθώριο Συνεισφοράς </t>
    </r>
    <r>
      <rPr>
        <sz val="10"/>
        <rFont val="Tahoma"/>
        <family val="2"/>
        <charset val="161"/>
      </rPr>
      <t xml:space="preserve">[= (1-2) / 1] </t>
    </r>
  </si>
  <si>
    <r>
      <t xml:space="preserve">Νεκρό Σημείο Πωλήσεων </t>
    </r>
    <r>
      <rPr>
        <sz val="10"/>
        <rFont val="Tahoma"/>
        <family val="2"/>
        <charset val="161"/>
      </rPr>
      <t>[= 4 / 3]</t>
    </r>
  </si>
  <si>
    <r>
      <t xml:space="preserve">Βαθμός Ασφάλειας ΝΣΠ </t>
    </r>
    <r>
      <rPr>
        <sz val="10"/>
        <rFont val="Tahoma"/>
        <family val="2"/>
        <charset val="161"/>
      </rPr>
      <t>[= (1-5) / 1] %</t>
    </r>
  </si>
  <si>
    <t>Ενσώματα πάγια (αναπόσβεστα) [=Σ4+…+9-10]</t>
  </si>
  <si>
    <t>Εμπορικές απαιτήσεις [=Σ19+…+23-24]</t>
  </si>
  <si>
    <t>[1-2+3] =</t>
  </si>
  <si>
    <t>[4+5-6] =</t>
  </si>
  <si>
    <t>[ΙΙΙ +- Σ7…12] =</t>
  </si>
  <si>
    <t>[I+II+III] =</t>
  </si>
  <si>
    <t>[α-β] =</t>
  </si>
  <si>
    <t>Σχετικό εύρος  παραγωγής       - μέγιστο</t>
  </si>
  <si>
    <t xml:space="preserve">                                            - ελάχιστο</t>
  </si>
  <si>
    <t>Μακροπρόθ.</t>
  </si>
  <si>
    <t>Βραχυπρόθ.</t>
  </si>
  <si>
    <t>Κύκλος Εργασιών</t>
  </si>
  <si>
    <t>Απόδοση Ιδίων Κεφαλαίων</t>
  </si>
  <si>
    <t>Απόδοση Απασχολ. Κεφαλαίων</t>
  </si>
  <si>
    <t>Μερισματική απόδοση κερδών</t>
  </si>
  <si>
    <t>Συντήρηση Υποδομής</t>
  </si>
  <si>
    <t>Αποθεματοποίηση (ημ.)</t>
  </si>
  <si>
    <t>Πιστώσεις Πελατείας (ημ.)</t>
  </si>
  <si>
    <t>Πιστώσεις Προμηθευτών (ημ.)</t>
  </si>
  <si>
    <t xml:space="preserve">Α. ΚΑΤΑΝΟΜΗ ΚΟΣΤΟΥΣ ΣΕ ΣΤΑΘΕΡΟ ΚΑΙ ΜΕΤΑΒΛΗΤΟ </t>
  </si>
  <si>
    <t>ΧΡΟΝΟΔΙΑΓΡΑΜΜΑ ΥΛΟΠΟΙΗΣΗΣ ΕΠΕΝΔΥΣΗΣ</t>
  </si>
  <si>
    <t>ΕΡΓΟΣΤΑΣΙΟ</t>
  </si>
  <si>
    <t>ISO 9000</t>
  </si>
  <si>
    <t xml:space="preserve">   ISO 9000</t>
  </si>
  <si>
    <t>ΠΑΓΙΑ ΕΠΕΝΔΥΣΗ ΕΡΓΟΣΤΑΣΙΟΥ</t>
  </si>
  <si>
    <t>ΣΥΝΟΛΟ ΠΑΓΙΩΝ ΕΠΕΝΔΥΣΕΩΝ</t>
  </si>
  <si>
    <t>Καταστήματα</t>
  </si>
  <si>
    <t>Απόθεμα εμπορευμάτων</t>
  </si>
  <si>
    <t>Διάφορα έξοδα</t>
  </si>
  <si>
    <t>1 :</t>
  </si>
  <si>
    <t>Αποθεματικό</t>
  </si>
  <si>
    <t>Κέρδη σε νέα χρήση</t>
  </si>
  <si>
    <t>Ανασχεδιασμός - Ίδρυση Καταστημάτων</t>
  </si>
  <si>
    <t>Προβλέψεις</t>
  </si>
  <si>
    <t>ΑΝΑΛΥΣΗ ΠΩΛΗΣΕΩΝ (σε χιλ. €)</t>
  </si>
  <si>
    <t>Πωλήσεις franchising</t>
  </si>
  <si>
    <t>ΑΝΑΛΥΣΗ ΚΟΣΤΟΥΣ ΠΩΛΗΘΕΝΤΩΝ (σε χιλ. €)</t>
  </si>
  <si>
    <t xml:space="preserve">             Αποθέματα προς πώληση</t>
  </si>
  <si>
    <r>
      <t xml:space="preserve">μείον  </t>
    </r>
    <r>
      <rPr>
        <sz val="10"/>
        <rFont val="Tahoma"/>
        <family val="2"/>
        <charset val="161"/>
      </rPr>
      <t>Αποθέματα λήξης</t>
    </r>
  </si>
  <si>
    <t xml:space="preserve">          Αποθέματα έναρξης</t>
  </si>
  <si>
    <r>
      <t>συν</t>
    </r>
    <r>
      <rPr>
        <sz val="10"/>
        <rFont val="Tahoma"/>
        <family val="2"/>
        <charset val="161"/>
      </rPr>
      <t xml:space="preserve">    Αγορές περιόδου χρήσης</t>
    </r>
  </si>
  <si>
    <t xml:space="preserve">            Ανάλωση Αποθεμάτων</t>
  </si>
  <si>
    <r>
      <t>συν</t>
    </r>
    <r>
      <rPr>
        <sz val="10"/>
        <rFont val="Tahoma"/>
        <family val="2"/>
        <charset val="161"/>
      </rPr>
      <t xml:space="preserve">     Λοιπά βιομηχανικά έξοδα</t>
    </r>
  </si>
  <si>
    <t>Ανασχεδιασμός  - Ίδρυση Καταστημάτων</t>
  </si>
  <si>
    <r>
      <t xml:space="preserve">μείον   </t>
    </r>
    <r>
      <rPr>
        <sz val="10"/>
        <rFont val="Tahoma"/>
        <family val="2"/>
        <charset val="161"/>
      </rPr>
      <t>Λειτουργικές Δαπάνες Πωλήσεων</t>
    </r>
  </si>
  <si>
    <r>
      <t xml:space="preserve">μείον   </t>
    </r>
    <r>
      <rPr>
        <sz val="10"/>
        <rFont val="Tahoma"/>
        <family val="2"/>
        <charset val="161"/>
      </rPr>
      <t xml:space="preserve">Λειτουργικές Διοικητικές Δαπάνες </t>
    </r>
  </si>
  <si>
    <r>
      <t>μείον</t>
    </r>
    <r>
      <rPr>
        <sz val="10"/>
        <rFont val="Tahoma"/>
        <family val="2"/>
        <charset val="161"/>
      </rPr>
      <t xml:space="preserve">   Χρηματοοικονομικό Κόστος</t>
    </r>
  </si>
  <si>
    <r>
      <t xml:space="preserve">συν     </t>
    </r>
    <r>
      <rPr>
        <sz val="10"/>
        <rFont val="Tahoma"/>
        <family val="2"/>
        <charset val="161"/>
      </rPr>
      <t>Ανόργανα και Έκτακτα Αποτελέσματα</t>
    </r>
  </si>
  <si>
    <r>
      <t xml:space="preserve">μείον   </t>
    </r>
    <r>
      <rPr>
        <sz val="10"/>
        <rFont val="Tahoma"/>
        <family val="2"/>
        <charset val="161"/>
      </rPr>
      <t xml:space="preserve">Αποσβέσεις </t>
    </r>
  </si>
  <si>
    <r>
      <t>μείον</t>
    </r>
    <r>
      <rPr>
        <sz val="10"/>
        <rFont val="Tahoma"/>
        <family val="2"/>
        <charset val="161"/>
      </rPr>
      <t xml:space="preserve">   Φόροι Εισοδήματος</t>
    </r>
  </si>
  <si>
    <t>% Κερδών</t>
  </si>
  <si>
    <t xml:space="preserve">% Κερδών </t>
  </si>
  <si>
    <t xml:space="preserve">           Καθαρό Αποτέλεσμα προ αποσβέσεων</t>
  </si>
  <si>
    <t xml:space="preserve">              Καθαρό Αποτέλεσμα προ φόρων</t>
  </si>
  <si>
    <r>
      <t xml:space="preserve">συν     </t>
    </r>
    <r>
      <rPr>
        <sz val="10"/>
        <rFont val="Tahoma"/>
        <family val="2"/>
        <charset val="161"/>
      </rPr>
      <t>Εργατικό κόστος παραγωγής</t>
    </r>
  </si>
  <si>
    <t>ΑΠΟΤΕΛΕΣΜΑΤΑ ΧΡΗΣΗΣ - ΙΣΤΟΡΙΚΑ ΚΑΙ ΠΡΟΒΛΕΨΕΙΣ (σε χιλ. €)</t>
  </si>
  <si>
    <t>ΕΝΕΡΓΗΤΙΚΟ</t>
  </si>
  <si>
    <t>ΠΑΘΗΤΙΚΟ</t>
  </si>
  <si>
    <t>Διαφορές αναπροσαρμογής υπέρ το άρτιο</t>
  </si>
  <si>
    <t>ΚΑΘΑΡΗ ΘΕΣΗ [=Σ1+…+6]</t>
  </si>
  <si>
    <t>ΣΥΝΟΛΟ ΔΑΠΑΝΩΝ ΠΟΛΥΕΤΟΥΣ ΑΠΟΣΒΕΣΗΣ (Ι+ΙΙ)</t>
  </si>
  <si>
    <t>Εμπορικές Υποχρεώσεις σε συγγενικές επιχειρήσεις</t>
  </si>
  <si>
    <t>Μακροπρόθεσμος τραπεζικός δανεισμός + leasing</t>
  </si>
  <si>
    <t>Βραχυπρόθεσμες δόσεις μακροπρόθεσμων δανείων + leas</t>
  </si>
  <si>
    <t>Προκαταβολές πελατών (συγγενικών επιχειρήσεων)</t>
  </si>
  <si>
    <t>ΤΑΜΕΙΑΚΕΣ ΡΟΕΣ - ΙΣΤΟΡΙΚΕΣ ΚΑΙ ΠΡΟΒΛΕΨΕΙΣ (σε χιλ. €)</t>
  </si>
  <si>
    <t>ΙΣΟΛΟΓΙΣΜΟΙ - ΙΣΤΟΡΙΚΟΙ ΚΑΙ ΠΡΟΒΛΕΨΕΙΣ (σε χιλ. €)</t>
  </si>
  <si>
    <r>
      <t xml:space="preserve">μείον   </t>
    </r>
    <r>
      <rPr>
        <sz val="10"/>
        <rFont val="Tahoma"/>
        <family val="2"/>
        <charset val="161"/>
      </rPr>
      <t>Κόστος Πωληθέντων (προ αποσβέσεων)</t>
    </r>
  </si>
  <si>
    <t>ΠΡΟΣΗΜΟ - ΤΥΠΟΙ</t>
  </si>
  <si>
    <t>Ανόργανα και Έκτακτα "έσοδα-έξοδα"</t>
  </si>
  <si>
    <t>[Ι+ΙΙ] =</t>
  </si>
  <si>
    <r>
      <t xml:space="preserve">Μεταβολή </t>
    </r>
    <r>
      <rPr>
        <sz val="10"/>
        <rFont val="Tahoma"/>
        <family val="2"/>
        <charset val="161"/>
      </rPr>
      <t>μερισμάτων</t>
    </r>
  </si>
  <si>
    <r>
      <t xml:space="preserve">Μεταβολή </t>
    </r>
    <r>
      <rPr>
        <sz val="10"/>
        <rFont val="Tahoma"/>
        <family val="2"/>
        <charset val="161"/>
      </rPr>
      <t>Προβλέψεων</t>
    </r>
  </si>
  <si>
    <t>Αποσβέσεις</t>
  </si>
  <si>
    <r>
      <t>Μεταβολή</t>
    </r>
    <r>
      <rPr>
        <sz val="10"/>
        <rFont val="Tahoma"/>
        <family val="2"/>
        <charset val="161"/>
      </rPr>
      <t xml:space="preserve"> βραχυπρόθεσμων επενδύσεων</t>
    </r>
  </si>
  <si>
    <r>
      <t>Μεταβολή</t>
    </r>
    <r>
      <rPr>
        <sz val="10"/>
        <rFont val="Tahoma"/>
        <family val="2"/>
        <charset val="161"/>
      </rPr>
      <t xml:space="preserve"> αποσβέσεων</t>
    </r>
  </si>
  <si>
    <r>
      <t>Μεταβολή</t>
    </r>
    <r>
      <rPr>
        <sz val="10"/>
        <rFont val="Tahoma"/>
        <family val="2"/>
        <charset val="161"/>
      </rPr>
      <t xml:space="preserve"> συμμετοχών και μακροπρόθεσμων απαιτήσεων</t>
    </r>
  </si>
  <si>
    <t>ΙΣΟΛΟΓΙΣΜΟΣ</t>
  </si>
  <si>
    <t>ΑΡΙΘΜΟΔΕΙΚΤΕΣ - ΙΣΤΟΡΙΚΟΙ ΚΑΙ ΠΡΟΒΛΕΨΕΙΣ</t>
  </si>
  <si>
    <t>Αποθεματικά</t>
  </si>
  <si>
    <t>Σ19+...+26 =</t>
  </si>
  <si>
    <t>ΚΛ.                [*3]</t>
  </si>
  <si>
    <t>ΕΡΜ.                [*2]</t>
  </si>
  <si>
    <t>Κόστος Πωληθέντων (προ αποσβ.)</t>
  </si>
  <si>
    <t>Μόχλευση                          (1:</t>
  </si>
  <si>
    <t>ΩΡΙΜΑΝΣΗ ΜΑΚΡΟΠΡΟΘΕΣΜΩΝ ΥΠΟΧΡΕΩΣΕΩΝ (σε χιλ. €)</t>
  </si>
  <si>
    <t>Μακροπρόθεσμα τραπεζικά δάνεια + leasing</t>
  </si>
  <si>
    <t>Παλαιά Μακροπρόθεσμα τραπεζικά δάνεια</t>
  </si>
  <si>
    <t xml:space="preserve">ΣΥΝΟΛ. ΜΑΚΡΟΠΡ. ΥΠΟΧΡ. </t>
  </si>
  <si>
    <t>Νέα Μακροπρόθεσμα τραπεζικά δάνεια</t>
  </si>
  <si>
    <t>ΔΙΑΦΟΡΑ ΤΑΜΕΙΑΚΩΝ ΔΙΑΘΕΣΙΜΩΝ</t>
  </si>
  <si>
    <t>ΔΙΑΦΟΡΑ</t>
  </si>
  <si>
    <t>Δ%</t>
  </si>
  <si>
    <t>Απόδοση πωλήσεων</t>
  </si>
  <si>
    <t>Εκμετάλλευση Ενεργητικού</t>
  </si>
  <si>
    <t>ΥΠΟΛΟΓΙΣΜΟΣ ΑΝΑΓΚΩΝ ΚΕΦΑΛΑΙΟΥ ΚΙΝΗΣΗΣ  (σε χιλ. €)</t>
  </si>
  <si>
    <t xml:space="preserve">Υπολογισμός αναγκών κεφαλαίου κίνησης </t>
  </si>
  <si>
    <t>Κέρδη (μετά από φόρους, προ αποσβέσεων)</t>
  </si>
  <si>
    <t>Μόχλευση</t>
  </si>
  <si>
    <t>ΑΠΟΔΟΣΗ  ΙΔΙΩΝ ΚΕΦΑΛΑΙΩΝ (RoΕ)</t>
  </si>
  <si>
    <t>[: 8/7]</t>
  </si>
  <si>
    <t>[: 7/9]</t>
  </si>
  <si>
    <t>[: 9/10]</t>
  </si>
  <si>
    <t>[: 11*12*13 ]</t>
  </si>
  <si>
    <t>Δεσμεύσεις σε:                                (ημ.)</t>
  </si>
  <si>
    <t>Δεσμεύσεις σε:                                                  (χιλ. €)</t>
  </si>
  <si>
    <t>Ταμειακή διαθεσιμότητα (ημ.)</t>
  </si>
  <si>
    <t>Σ13+...+17 =</t>
  </si>
  <si>
    <t>Λειτουργική  Ταμειακή Ροή</t>
  </si>
  <si>
    <t xml:space="preserve">Ελεύθερη Ταμειακή Ροή </t>
  </si>
  <si>
    <t>ΚΕΦΑΛΑΙΟ ΚΙΝΗΣΗΣ / ΚΥΚΛΟΣ ΕΡΓΑΣΙΩΝ</t>
  </si>
  <si>
    <t xml:space="preserve"> [= ΙΙ / 1]</t>
  </si>
  <si>
    <t>ώριμο χρέος χρήσης (δόσεις + τόκοι)</t>
  </si>
  <si>
    <t>[Ι-27] =</t>
  </si>
  <si>
    <t xml:space="preserve">Σωρευτική Ελεύθερη Ταμειακή Ροή </t>
  </si>
  <si>
    <t>Λειτουργική Ταμειακή Ροή</t>
  </si>
  <si>
    <t xml:space="preserve">ΕΡΜΗΝΕΙΑ ΣΥΜΒΟΛΩΝ                                                                                                                                                                                                                                                         *1  χαρακτηρισμός βελτίωσης (Β) ή επιδείνωσης (Ε) κάθε δείκτη                                                                                                                                                                                                                                         *2  ερμηνεία: συνθήκες αγοράς (σ.α.) ή εσωτερικοί παράγοντες της επιχείρησης (ε.π.) ή εποχικότητα (ε.)                                                                                                                *3  μέσος όρος κλαδικού δείκτη                                                                                                                                                                                                                               *4  βαθμολογία δείκτη (λαμβάνοντας υπόψη και την κλαδική ανάλυση) στην  κλίμακα 1 - 5 (1: άριστα, 5: σοβαρό πρόβλημα)
</t>
  </si>
  <si>
    <t>%                    Κόστους Πωληθ.</t>
  </si>
  <si>
    <t>%                      Κόστους Πωληθ.</t>
  </si>
  <si>
    <t>ΑΝΑΛΥΣΗ DUPONT</t>
  </si>
  <si>
    <t>ΣΥΝΟΠΤΙΚΟΣ ΠΡΟΫΠΟΛΟΓΙΣΜΟΣ</t>
  </si>
  <si>
    <t>Δ.</t>
  </si>
  <si>
    <t>Μακροπρόθεσμος Τραπεζικός Δανεισμός</t>
  </si>
  <si>
    <t>Βραχυπρόθεσμος Τραπεζικός Δανεισμός</t>
  </si>
  <si>
    <t>ΧΡΗΜΑΤΟΔΟΤΙΚΟ ΣΧΗΜΑ ΕΠΕΝΔΥΣΗΣ</t>
  </si>
  <si>
    <t>ΚΟΣΤΟΣ ΕΠΕΝΔΥΣΗΣ (σε χιλ. €)</t>
  </si>
  <si>
    <t>ΣΥΝΟΠΤΙΚΗ ΟΙΚΟΝΟΜΙΚΗ ΕΠΙΔΟΣΗ</t>
  </si>
  <si>
    <t>Μικτό κέρδος</t>
  </si>
  <si>
    <t>Λειτουργικό κέρδος</t>
  </si>
  <si>
    <t>Καθαρό κέρδος (προ φόρων και αποσβέσεων)</t>
  </si>
  <si>
    <t>2011 (προβλ.)</t>
  </si>
  <si>
    <t>ΣΥΝΟΠΤΙΚΗ ΟΙΚΟΝΟΜΙΚΗ ΘΕΣΗ</t>
  </si>
  <si>
    <t>Πάγιο Ενεργητικό</t>
  </si>
  <si>
    <t>Αποθέματα</t>
  </si>
  <si>
    <t>Απαιτήσεις</t>
  </si>
  <si>
    <t>Καθαρή θέση</t>
  </si>
  <si>
    <t>Μακροπρόθεσμες Υποχρεώσεις και προβλέψεις</t>
  </si>
  <si>
    <t>Βραχυπρόθεσμες Υποχρεώσεις</t>
  </si>
  <si>
    <t>ΣΤΟΙΧΕΙΑ</t>
  </si>
  <si>
    <t>ΔΟΜΗ</t>
  </si>
  <si>
    <t>Επενδύσεις και ταμειακά διαθέσιμα</t>
  </si>
  <si>
    <t>ΠΑΡΑΡΤΗΜΑ: ΟΙΚΟΝΟΜΙΚΑ ΣΤΟΙΧΕΙΑ ΚΑΙ ΠΡΟΒΛΕΨΕΙΣ</t>
  </si>
  <si>
    <t>ΠΡΟΫΠΟΛΟΓΙΣΜΟΣ ΕΠΕΝΔΥΤΙΚΗΣ ΔΑΠΑΝΗΣ</t>
  </si>
  <si>
    <t>ΑΠΟΤΕΛΕΣΜΑΤΑ ΧΡΗΣΗΣ</t>
  </si>
  <si>
    <t>ΙΣΟΛΟΓΙΣΜΟΙ</t>
  </si>
  <si>
    <t>ΤΑΜΕΙΑΚΕΣ ΡΟΕΣ</t>
  </si>
  <si>
    <t>ΑΝΑΛΥΣΗ ΝΕΚΡΟΥ ΣΗΜΕΙΟΥ ΠΩΛΗΣΕΩΝ</t>
  </si>
  <si>
    <t>ΑΝΑΛΥΣΗ ΠΩΛΗΣΕΩΝ</t>
  </si>
  <si>
    <t>ΑΝΑΛΥΣΗ ΚΟΣΤΟΥΣ ΠΩΛΗΘΕΝΤΩΝ</t>
  </si>
  <si>
    <t>ΩΡΙΜΑΝΣΗ ΜΑΚΡΟΠΡΟΘΕΣΜΩΝ ΥΠΟΧΡΕΩΣΕΩΝ</t>
  </si>
  <si>
    <t>ΥΠΟΛΟΓΙΣΜΟΣ ΑΝΑΓΚΩΝ ΚΕΦΑΛΑΙΟΥ ΚΙΝΗΣΗΣ</t>
  </si>
  <si>
    <t>Κυκλοφορούν Ενεργητικό</t>
  </si>
  <si>
    <t>ΣΥΝΟΛΙΚΟ ΕΝΕΡΓΗΤΙΚΟ</t>
  </si>
  <si>
    <t>Συνολικές Υποχρεώσεις</t>
  </si>
  <si>
    <t>ΣΥΝΟΛΙΚΟ ΠΑΘΗΤΙΚΟ</t>
  </si>
  <si>
    <t>20ΧΧ-2</t>
  </si>
  <si>
    <t>20ΧΧ-1</t>
  </si>
  <si>
    <t>20ΧΧ</t>
  </si>
  <si>
    <t>20ΧΧ+1</t>
  </si>
  <si>
    <t>20ΧΧ+2</t>
  </si>
  <si>
    <t>20ΧΧ+3</t>
  </si>
  <si>
    <t>20ΧΧ+1 (προβλ.)</t>
  </si>
  <si>
    <t>ΑΝΑΛΥΣΗ ΝΕΚΡΟΥ ΣΗΜΕΙΟΥ ΠΩΛΗΣΕΩΝ 20ΧΧ</t>
  </si>
  <si>
    <t>31/12/20ΧΧ</t>
  </si>
  <si>
    <t>31/12/20ΧΧ+1</t>
  </si>
  <si>
    <t>31/12/20ΧΧ+2</t>
  </si>
  <si>
    <r>
      <t>20ΧΧ+1 (</t>
    </r>
    <r>
      <rPr>
        <b/>
        <sz val="9"/>
        <rFont val="Tahoma"/>
        <family val="2"/>
        <charset val="161"/>
      </rPr>
      <t>πρόβλεψη</t>
    </r>
    <r>
      <rPr>
        <b/>
        <sz val="10"/>
        <rFont val="Tahoma"/>
        <family val="2"/>
        <charset val="161"/>
      </rPr>
      <t>)</t>
    </r>
  </si>
  <si>
    <r>
      <t>20ΧΧ+2 (</t>
    </r>
    <r>
      <rPr>
        <b/>
        <sz val="9"/>
        <rFont val="Tahoma"/>
        <family val="2"/>
        <charset val="161"/>
      </rPr>
      <t>πρόβλεψη</t>
    </r>
    <r>
      <rPr>
        <b/>
        <sz val="10"/>
        <rFont val="Tahoma"/>
        <family val="2"/>
        <charset val="161"/>
      </rPr>
      <t>)</t>
    </r>
  </si>
  <si>
    <r>
      <t>20ΧΧ+3 (</t>
    </r>
    <r>
      <rPr>
        <b/>
        <sz val="9"/>
        <rFont val="Tahoma"/>
        <family val="2"/>
        <charset val="161"/>
      </rPr>
      <t>πρόβλεψη</t>
    </r>
    <r>
      <rPr>
        <b/>
        <sz val="10"/>
        <rFont val="Tahoma"/>
        <family val="2"/>
        <charset val="161"/>
      </rPr>
      <t>)</t>
    </r>
  </si>
  <si>
    <t xml:space="preserve">                                BUSINESS PLAN                                             13</t>
  </si>
  <si>
    <t xml:space="preserve">                                  BUSINESS PLAN                                                 11</t>
  </si>
  <si>
    <t xml:space="preserve">               BUSINESS PLAN                    10</t>
  </si>
  <si>
    <t xml:space="preserve">          BUSINESS PLAN              9</t>
  </si>
  <si>
    <t xml:space="preserve">            BUSINESS PLAN                                8</t>
  </si>
  <si>
    <t xml:space="preserve">                                                  BUSINESS PLAN                                                       7</t>
  </si>
  <si>
    <t xml:space="preserve">                                        BUSINESS PLAN                                                       6</t>
  </si>
  <si>
    <t xml:space="preserve">                                              BUSINESS PLAN                                                                5</t>
  </si>
  <si>
    <t xml:space="preserve">                                       BUSINESS PLAN                                                              4</t>
  </si>
  <si>
    <t xml:space="preserve">                       BUSINESS PLAN                           3</t>
  </si>
  <si>
    <t xml:space="preserve">                  BUSINESS PLAN                                 2</t>
  </si>
  <si>
    <t xml:space="preserve">                                BUSINESS PLAN                                           1</t>
  </si>
  <si>
    <t xml:space="preserve">                  BUSINESS PLAN                       12</t>
  </si>
  <si>
    <t>20ΧΧ09</t>
  </si>
  <si>
    <t>Business Plan (Χρηματοοικονομικά)</t>
  </si>
  <si>
    <t>www.diktio-kapa.coop</t>
  </si>
  <si>
    <t xml:space="preserve">www.diktio-kapa.dos.gr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</si>
</sst>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\ _€"/>
  </numFmts>
  <fonts count="49" x14ac:knownFonts="1">
    <font>
      <sz val="10"/>
      <name val="Arial"/>
      <charset val="161"/>
    </font>
    <font>
      <sz val="8"/>
      <name val="Arial"/>
      <charset val="161"/>
    </font>
    <font>
      <sz val="10"/>
      <name val="Tahoma"/>
      <family val="2"/>
      <charset val="161"/>
    </font>
    <font>
      <b/>
      <sz val="12"/>
      <name val="Tahoma"/>
      <family val="2"/>
      <charset val="161"/>
    </font>
    <font>
      <b/>
      <sz val="20"/>
      <color indexed="61"/>
      <name val="Georgia"/>
      <family val="1"/>
      <charset val="161"/>
    </font>
    <font>
      <sz val="12"/>
      <name val="Tahoma"/>
      <family val="2"/>
      <charset val="161"/>
    </font>
    <font>
      <b/>
      <sz val="10"/>
      <name val="Tahoma"/>
      <family val="2"/>
      <charset val="161"/>
    </font>
    <font>
      <b/>
      <sz val="8"/>
      <name val="Tahoma"/>
      <family val="2"/>
      <charset val="161"/>
    </font>
    <font>
      <sz val="10"/>
      <name val="Arial"/>
      <charset val="161"/>
    </font>
    <font>
      <i/>
      <sz val="10"/>
      <name val="Tahoma"/>
      <family val="2"/>
      <charset val="161"/>
    </font>
    <font>
      <b/>
      <sz val="16"/>
      <color indexed="57"/>
      <name val="Georgia"/>
      <family val="1"/>
      <charset val="161"/>
    </font>
    <font>
      <sz val="16"/>
      <name val="Arial"/>
      <charset val="161"/>
    </font>
    <font>
      <b/>
      <sz val="10"/>
      <name val="Arial"/>
      <charset val="161"/>
    </font>
    <font>
      <sz val="8"/>
      <name val="Tahoma"/>
      <family val="2"/>
      <charset val="161"/>
    </font>
    <font>
      <sz val="11"/>
      <name val="Tahoma"/>
      <family val="2"/>
      <charset val="161"/>
    </font>
    <font>
      <b/>
      <u/>
      <sz val="12"/>
      <name val="Tahoma"/>
      <family val="2"/>
      <charset val="161"/>
    </font>
    <font>
      <b/>
      <sz val="11"/>
      <name val="Tahoma"/>
      <family val="2"/>
      <charset val="161"/>
    </font>
    <font>
      <b/>
      <sz val="12"/>
      <name val="Arial"/>
      <charset val="161"/>
    </font>
    <font>
      <b/>
      <sz val="12"/>
      <color indexed="61"/>
      <name val="Tahoma"/>
      <family val="2"/>
      <charset val="161"/>
    </font>
    <font>
      <b/>
      <sz val="11"/>
      <color indexed="61"/>
      <name val="Tahoma"/>
      <family val="2"/>
      <charset val="161"/>
    </font>
    <font>
      <b/>
      <i/>
      <sz val="10"/>
      <name val="Tahoma"/>
      <family val="2"/>
      <charset val="161"/>
    </font>
    <font>
      <sz val="10"/>
      <color indexed="10"/>
      <name val="Tahoma"/>
      <family val="2"/>
      <charset val="161"/>
    </font>
    <font>
      <sz val="10"/>
      <color indexed="10"/>
      <name val="Arial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color indexed="9"/>
      <name val="Tahoma"/>
      <family val="2"/>
      <charset val="161"/>
    </font>
    <font>
      <b/>
      <sz val="10"/>
      <color indexed="9"/>
      <name val="Arial"/>
      <family val="2"/>
      <charset val="161"/>
    </font>
    <font>
      <b/>
      <sz val="9"/>
      <name val="Tahoma"/>
      <family val="2"/>
      <charset val="161"/>
    </font>
    <font>
      <b/>
      <sz val="10"/>
      <color indexed="9"/>
      <name val="Tahoma"/>
      <family val="2"/>
      <charset val="161"/>
    </font>
    <font>
      <b/>
      <sz val="14"/>
      <color indexed="61"/>
      <name val="Georgia"/>
      <family val="1"/>
      <charset val="161"/>
    </font>
    <font>
      <sz val="16"/>
      <name val="Arial"/>
      <family val="2"/>
      <charset val="161"/>
    </font>
    <font>
      <b/>
      <sz val="16"/>
      <color indexed="61"/>
      <name val="Georgia"/>
      <family val="1"/>
      <charset val="161"/>
    </font>
    <font>
      <sz val="10"/>
      <color indexed="61"/>
      <name val="Georgia"/>
      <family val="1"/>
      <charset val="161"/>
    </font>
    <font>
      <sz val="10"/>
      <name val="Georgia"/>
      <family val="1"/>
      <charset val="161"/>
    </font>
    <font>
      <b/>
      <sz val="12"/>
      <name val="Georgia"/>
      <family val="1"/>
      <charset val="161"/>
    </font>
    <font>
      <sz val="14"/>
      <color indexed="61"/>
      <name val="Georgia"/>
      <family val="1"/>
      <charset val="161"/>
    </font>
    <font>
      <sz val="14"/>
      <name val="Georgia"/>
      <family val="1"/>
      <charset val="161"/>
    </font>
    <font>
      <b/>
      <sz val="14"/>
      <name val="Georgia"/>
      <family val="1"/>
      <charset val="161"/>
    </font>
    <font>
      <sz val="12"/>
      <name val="Georgia"/>
      <family val="1"/>
      <charset val="161"/>
    </font>
    <font>
      <b/>
      <sz val="12"/>
      <color indexed="20"/>
      <name val="Georgia"/>
      <family val="1"/>
      <charset val="161"/>
    </font>
    <font>
      <b/>
      <sz val="10"/>
      <color indexed="20"/>
      <name val="Tahoma"/>
      <family val="2"/>
      <charset val="161"/>
    </font>
    <font>
      <sz val="11"/>
      <name val="Arial"/>
      <charset val="161"/>
    </font>
    <font>
      <b/>
      <sz val="11"/>
      <name val="Arial"/>
      <charset val="161"/>
    </font>
    <font>
      <b/>
      <sz val="10"/>
      <name val="Arial"/>
      <family val="2"/>
      <charset val="161"/>
    </font>
    <font>
      <b/>
      <sz val="12"/>
      <color indexed="12"/>
      <name val="Georgia"/>
      <family val="1"/>
      <charset val="161"/>
    </font>
    <font>
      <b/>
      <u/>
      <sz val="14"/>
      <color indexed="12"/>
      <name val="Georgia"/>
      <family val="1"/>
      <charset val="161"/>
    </font>
    <font>
      <u/>
      <sz val="14"/>
      <name val="Arial"/>
      <charset val="161"/>
    </font>
    <font>
      <b/>
      <sz val="10"/>
      <color indexed="61"/>
      <name val="Georgia"/>
      <family val="1"/>
      <charset val="161"/>
    </font>
    <font>
      <u/>
      <sz val="10"/>
      <color theme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57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0" fillId="0" borderId="0" xfId="0" applyBorder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6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3" xfId="0" applyFont="1" applyFill="1" applyBorder="1"/>
    <xf numFmtId="0" fontId="2" fillId="0" borderId="7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Fill="1" applyBorder="1"/>
    <xf numFmtId="0" fontId="7" fillId="0" borderId="3" xfId="0" applyFont="1" applyBorder="1" applyAlignment="1">
      <alignment horizontal="center" vertical="center"/>
    </xf>
    <xf numFmtId="9" fontId="2" fillId="0" borderId="3" xfId="0" applyNumberFormat="1" applyFont="1" applyBorder="1"/>
    <xf numFmtId="9" fontId="2" fillId="0" borderId="13" xfId="0" applyNumberFormat="1" applyFont="1" applyBorder="1"/>
    <xf numFmtId="1" fontId="2" fillId="0" borderId="13" xfId="0" applyNumberFormat="1" applyFont="1" applyFill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6" fillId="0" borderId="13" xfId="0" applyFont="1" applyBorder="1"/>
    <xf numFmtId="1" fontId="6" fillId="0" borderId="13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9" fontId="2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9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2" fillId="0" borderId="16" xfId="0" applyFont="1" applyBorder="1"/>
    <xf numFmtId="0" fontId="6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Fill="1" applyBorder="1"/>
    <xf numFmtId="0" fontId="2" fillId="0" borderId="17" xfId="0" applyFont="1" applyFill="1" applyBorder="1"/>
    <xf numFmtId="0" fontId="2" fillId="0" borderId="16" xfId="0" applyFont="1" applyFill="1" applyBorder="1"/>
    <xf numFmtId="1" fontId="2" fillId="0" borderId="16" xfId="0" applyNumberFormat="1" applyFont="1" applyFill="1" applyBorder="1"/>
    <xf numFmtId="0" fontId="2" fillId="0" borderId="18" xfId="0" applyFont="1" applyFill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right" vertical="center"/>
    </xf>
    <xf numFmtId="0" fontId="0" fillId="0" borderId="19" xfId="0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0" xfId="0" applyBorder="1"/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6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/>
    <xf numFmtId="0" fontId="19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4" fillId="0" borderId="0" xfId="0" applyFont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9" fontId="2" fillId="0" borderId="16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1" fontId="2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9" fontId="2" fillId="0" borderId="11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1" fontId="2" fillId="0" borderId="3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13" xfId="0" applyNumberFormat="1" applyFont="1" applyBorder="1" applyAlignment="1">
      <alignment vertical="center"/>
    </xf>
    <xf numFmtId="1" fontId="2" fillId="0" borderId="16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1" fontId="2" fillId="0" borderId="18" xfId="0" applyNumberFormat="1" applyFont="1" applyBorder="1" applyAlignment="1">
      <alignment vertical="center"/>
    </xf>
    <xf numFmtId="1" fontId="2" fillId="0" borderId="37" xfId="0" applyNumberFormat="1" applyFont="1" applyBorder="1" applyAlignment="1">
      <alignment vertical="center"/>
    </xf>
    <xf numFmtId="1" fontId="2" fillId="0" borderId="3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" fontId="6" fillId="0" borderId="20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9" fontId="6" fillId="0" borderId="31" xfId="0" applyNumberFormat="1" applyFont="1" applyBorder="1" applyAlignment="1">
      <alignment horizontal="right" vertical="center"/>
    </xf>
    <xf numFmtId="164" fontId="6" fillId="0" borderId="38" xfId="0" applyNumberFormat="1" applyFont="1" applyBorder="1" applyAlignment="1">
      <alignment horizontal="left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4" xfId="0" applyFont="1" applyBorder="1"/>
    <xf numFmtId="0" fontId="6" fillId="0" borderId="26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49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" fontId="1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0" fillId="0" borderId="41" xfId="0" applyBorder="1"/>
    <xf numFmtId="0" fontId="0" fillId="0" borderId="42" xfId="0" applyBorder="1"/>
    <xf numFmtId="0" fontId="31" fillId="0" borderId="0" xfId="0" applyFont="1"/>
    <xf numFmtId="0" fontId="33" fillId="0" borderId="0" xfId="0" applyFont="1"/>
    <xf numFmtId="0" fontId="34" fillId="0" borderId="0" xfId="0" applyFont="1" applyAlignment="1">
      <alignment vertical="center"/>
    </xf>
    <xf numFmtId="0" fontId="29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0" fillId="0" borderId="43" xfId="0" applyNumberFormat="1" applyBorder="1" applyAlignment="1">
      <alignment vertical="center"/>
    </xf>
    <xf numFmtId="1" fontId="0" fillId="0" borderId="39" xfId="0" applyNumberForma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1" fontId="0" fillId="0" borderId="40" xfId="0" applyNumberFormat="1" applyBorder="1" applyAlignment="1">
      <alignment vertical="center"/>
    </xf>
    <xf numFmtId="0" fontId="37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9" fillId="0" borderId="44" xfId="0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vertical="center"/>
    </xf>
    <xf numFmtId="0" fontId="37" fillId="0" borderId="0" xfId="0" applyFont="1" applyAlignment="1"/>
    <xf numFmtId="0" fontId="37" fillId="0" borderId="0" xfId="0" applyFont="1"/>
    <xf numFmtId="0" fontId="35" fillId="0" borderId="25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9" fontId="2" fillId="0" borderId="44" xfId="0" applyNumberFormat="1" applyFont="1" applyBorder="1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5" fillId="0" borderId="43" xfId="0" applyFont="1" applyBorder="1" applyAlignment="1">
      <alignment vertical="center"/>
    </xf>
    <xf numFmtId="0" fontId="25" fillId="0" borderId="45" xfId="0" applyFont="1" applyBorder="1" applyAlignment="1">
      <alignment horizontal="right" vertical="center"/>
    </xf>
    <xf numFmtId="0" fontId="25" fillId="0" borderId="39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9" fontId="25" fillId="0" borderId="40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vertical="center"/>
    </xf>
    <xf numFmtId="1" fontId="6" fillId="0" borderId="3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9" fontId="2" fillId="0" borderId="30" xfId="0" applyNumberFormat="1" applyFont="1" applyBorder="1" applyAlignment="1">
      <alignment vertical="center"/>
    </xf>
    <xf numFmtId="1" fontId="6" fillId="0" borderId="46" xfId="0" applyNumberFormat="1" applyFont="1" applyBorder="1" applyAlignment="1">
      <alignment vertical="center"/>
    </xf>
    <xf numFmtId="1" fontId="6" fillId="0" borderId="38" xfId="0" applyNumberFormat="1" applyFont="1" applyBorder="1" applyAlignment="1">
      <alignment vertical="center"/>
    </xf>
    <xf numFmtId="9" fontId="6" fillId="0" borderId="3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3" fillId="0" borderId="23" xfId="0" applyFont="1" applyBorder="1" applyAlignment="1">
      <alignment vertical="center"/>
    </xf>
    <xf numFmtId="1" fontId="2" fillId="0" borderId="0" xfId="0" applyNumberFormat="1" applyFont="1" applyAlignment="1">
      <alignment horizontal="right" vertical="center"/>
    </xf>
    <xf numFmtId="9" fontId="2" fillId="0" borderId="48" xfId="0" applyNumberFormat="1" applyFont="1" applyBorder="1" applyAlignment="1">
      <alignment horizontal="right" vertical="center"/>
    </xf>
    <xf numFmtId="9" fontId="2" fillId="0" borderId="49" xfId="0" applyNumberFormat="1" applyFont="1" applyBorder="1" applyAlignment="1">
      <alignment horizontal="right" vertical="center"/>
    </xf>
    <xf numFmtId="49" fontId="9" fillId="0" borderId="44" xfId="0" applyNumberFormat="1" applyFont="1" applyBorder="1" applyAlignment="1">
      <alignment vertical="center"/>
    </xf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44" xfId="0" applyFont="1" applyBorder="1" applyAlignment="1">
      <alignment vertical="center"/>
    </xf>
    <xf numFmtId="1" fontId="6" fillId="0" borderId="0" xfId="0" applyNumberFormat="1" applyFont="1" applyAlignment="1">
      <alignment horizontal="right" vertical="center"/>
    </xf>
    <xf numFmtId="9" fontId="6" fillId="0" borderId="48" xfId="0" applyNumberFormat="1" applyFont="1" applyBorder="1" applyAlignment="1">
      <alignment horizontal="right" vertical="center"/>
    </xf>
    <xf numFmtId="9" fontId="6" fillId="0" borderId="49" xfId="0" applyNumberFormat="1" applyFont="1" applyBorder="1" applyAlignment="1">
      <alignment horizontal="right" vertical="center"/>
    </xf>
    <xf numFmtId="49" fontId="2" fillId="0" borderId="44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9" fontId="2" fillId="0" borderId="0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0" fillId="0" borderId="23" xfId="0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" fontId="0" fillId="0" borderId="0" xfId="0" applyNumberForma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1" fontId="21" fillId="0" borderId="4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" fontId="2" fillId="0" borderId="31" xfId="0" applyNumberFormat="1" applyFont="1" applyBorder="1" applyAlignment="1">
      <alignment vertical="center"/>
    </xf>
    <xf numFmtId="1" fontId="2" fillId="0" borderId="38" xfId="0" applyNumberFormat="1" applyFont="1" applyBorder="1" applyAlignment="1">
      <alignment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vertical="center"/>
    </xf>
    <xf numFmtId="9" fontId="2" fillId="0" borderId="31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30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30" xfId="0" applyNumberFormat="1" applyFont="1" applyBorder="1" applyAlignment="1">
      <alignment vertical="center"/>
    </xf>
    <xf numFmtId="2" fontId="2" fillId="0" borderId="31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" fontId="2" fillId="0" borderId="49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2" fillId="0" borderId="44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6" fillId="0" borderId="49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5" fillId="0" borderId="50" xfId="0" applyFont="1" applyBorder="1" applyAlignment="1">
      <alignment vertical="center"/>
    </xf>
    <xf numFmtId="164" fontId="25" fillId="0" borderId="45" xfId="0" applyNumberFormat="1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" fontId="6" fillId="0" borderId="7" xfId="0" applyNumberFormat="1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0" fontId="29" fillId="0" borderId="25" xfId="0" applyFont="1" applyBorder="1" applyAlignment="1">
      <alignment horizontal="right" vertical="center"/>
    </xf>
    <xf numFmtId="0" fontId="29" fillId="0" borderId="26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2" fillId="0" borderId="43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/>
    </xf>
    <xf numFmtId="166" fontId="2" fillId="0" borderId="16" xfId="0" applyNumberFormat="1" applyFont="1" applyBorder="1"/>
    <xf numFmtId="166" fontId="2" fillId="0" borderId="5" xfId="0" applyNumberFormat="1" applyFont="1" applyBorder="1"/>
    <xf numFmtId="166" fontId="6" fillId="0" borderId="5" xfId="0" applyNumberFormat="1" applyFont="1" applyBorder="1"/>
    <xf numFmtId="0" fontId="2" fillId="0" borderId="1" xfId="0" applyFont="1" applyBorder="1" applyAlignment="1">
      <alignment horizontal="right" vertical="center" wrapText="1"/>
    </xf>
    <xf numFmtId="9" fontId="2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43" xfId="0" applyFont="1" applyBorder="1" applyAlignment="1">
      <alignment horizontal="right" vertical="center" wrapText="1"/>
    </xf>
    <xf numFmtId="9" fontId="2" fillId="0" borderId="40" xfId="0" applyNumberFormat="1" applyFont="1" applyBorder="1" applyAlignment="1">
      <alignment horizontal="right" vertical="center" wrapText="1"/>
    </xf>
    <xf numFmtId="0" fontId="6" fillId="0" borderId="2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6" fontId="2" fillId="0" borderId="48" xfId="0" applyNumberFormat="1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166" fontId="2" fillId="0" borderId="37" xfId="0" applyNumberFormat="1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166" fontId="2" fillId="0" borderId="49" xfId="0" applyNumberFormat="1" applyFont="1" applyBorder="1" applyAlignment="1">
      <alignment vertical="center" wrapText="1"/>
    </xf>
    <xf numFmtId="166" fontId="2" fillId="0" borderId="50" xfId="0" applyNumberFormat="1" applyFont="1" applyBorder="1" applyAlignment="1">
      <alignment vertical="center" wrapText="1"/>
    </xf>
    <xf numFmtId="166" fontId="2" fillId="0" borderId="44" xfId="0" applyNumberFormat="1" applyFont="1" applyBorder="1" applyAlignment="1">
      <alignment vertical="center" wrapText="1"/>
    </xf>
    <xf numFmtId="166" fontId="2" fillId="0" borderId="45" xfId="0" applyNumberFormat="1" applyFont="1" applyBorder="1" applyAlignment="1">
      <alignment vertical="center" wrapText="1"/>
    </xf>
    <xf numFmtId="0" fontId="6" fillId="0" borderId="53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9" fontId="43" fillId="0" borderId="2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/>
    <xf numFmtId="9" fontId="2" fillId="0" borderId="48" xfId="0" applyNumberFormat="1" applyFont="1" applyBorder="1" applyAlignment="1">
      <alignment vertical="center" wrapText="1"/>
    </xf>
    <xf numFmtId="165" fontId="2" fillId="0" borderId="48" xfId="0" applyNumberFormat="1" applyFont="1" applyBorder="1" applyAlignment="1">
      <alignment vertical="center" wrapText="1"/>
    </xf>
    <xf numFmtId="9" fontId="2" fillId="0" borderId="54" xfId="0" applyNumberFormat="1" applyFont="1" applyBorder="1" applyAlignment="1">
      <alignment vertical="center" wrapText="1"/>
    </xf>
    <xf numFmtId="0" fontId="38" fillId="0" borderId="0" xfId="0" applyFont="1"/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30" fillId="0" borderId="0" xfId="0" applyFont="1" applyBorder="1" applyAlignment="1"/>
    <xf numFmtId="0" fontId="31" fillId="0" borderId="0" xfId="0" applyFont="1" applyBorder="1"/>
    <xf numFmtId="165" fontId="2" fillId="0" borderId="54" xfId="0" applyNumberFormat="1" applyFont="1" applyBorder="1" applyAlignment="1">
      <alignment vertical="center" wrapText="1"/>
    </xf>
    <xf numFmtId="165" fontId="2" fillId="0" borderId="37" xfId="0" applyNumberFormat="1" applyFont="1" applyBorder="1" applyAlignment="1">
      <alignment vertical="center"/>
    </xf>
    <xf numFmtId="165" fontId="2" fillId="0" borderId="4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8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41" xfId="0" applyFont="1" applyBorder="1" applyAlignment="1">
      <alignment horizontal="left" vertical="center"/>
    </xf>
    <xf numFmtId="0" fontId="30" fillId="0" borderId="55" xfId="0" applyFont="1" applyBorder="1" applyAlignment="1"/>
    <xf numFmtId="0" fontId="30" fillId="0" borderId="42" xfId="0" applyFont="1" applyBorder="1" applyAlignment="1"/>
    <xf numFmtId="0" fontId="29" fillId="0" borderId="36" xfId="0" applyFont="1" applyBorder="1" applyAlignment="1">
      <alignment horizontal="center" vertical="center"/>
    </xf>
    <xf numFmtId="0" fontId="32" fillId="0" borderId="27" xfId="0" applyFont="1" applyBorder="1" applyAlignment="1"/>
    <xf numFmtId="0" fontId="32" fillId="0" borderId="28" xfId="0" applyFont="1" applyBorder="1" applyAlignment="1"/>
    <xf numFmtId="0" fontId="3" fillId="0" borderId="41" xfId="0" applyFont="1" applyBorder="1" applyAlignment="1">
      <alignment horizontal="center" vertical="center"/>
    </xf>
    <xf numFmtId="0" fontId="0" fillId="0" borderId="22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6" fillId="0" borderId="4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5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166" fontId="14" fillId="0" borderId="0" xfId="0" applyNumberFormat="1" applyFont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left" vertical="center"/>
    </xf>
    <xf numFmtId="0" fontId="30" fillId="0" borderId="25" xfId="0" applyFont="1" applyBorder="1" applyAlignment="1"/>
    <xf numFmtId="0" fontId="30" fillId="0" borderId="26" xfId="0" applyFont="1" applyBorder="1" applyAlignment="1"/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8" xfId="0" applyFont="1" applyBorder="1" applyAlignment="1">
      <alignment horizontal="right"/>
    </xf>
    <xf numFmtId="0" fontId="0" fillId="0" borderId="63" xfId="0" applyBorder="1" applyAlignment="1"/>
    <xf numFmtId="0" fontId="0" fillId="0" borderId="64" xfId="0" applyBorder="1" applyAlignment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9" fontId="2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29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0" fillId="0" borderId="6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9" xfId="0" applyBorder="1" applyAlignment="1">
      <alignment vertical="center"/>
    </xf>
    <xf numFmtId="166" fontId="16" fillId="0" borderId="39" xfId="0" applyNumberFormat="1" applyFont="1" applyBorder="1" applyAlignment="1">
      <alignment horizontal="right" vertical="center" wrapText="1"/>
    </xf>
    <xf numFmtId="0" fontId="42" fillId="0" borderId="39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0" fillId="0" borderId="25" xfId="0" applyBorder="1" applyAlignment="1"/>
    <xf numFmtId="0" fontId="0" fillId="0" borderId="26" xfId="0" applyBorder="1" applyAlignment="1"/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1" fillId="0" borderId="25" xfId="0" applyFont="1" applyBorder="1" applyAlignment="1"/>
    <xf numFmtId="0" fontId="29" fillId="0" borderId="25" xfId="0" applyFont="1" applyBorder="1" applyAlignment="1">
      <alignment horizontal="center" vertical="center"/>
    </xf>
    <xf numFmtId="0" fontId="36" fillId="0" borderId="26" xfId="0" applyFont="1" applyBorder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9" fillId="0" borderId="41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0" fillId="0" borderId="42" xfId="0" applyBorder="1" applyAlignment="1">
      <alignment vertical="center"/>
    </xf>
    <xf numFmtId="0" fontId="39" fillId="0" borderId="65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0" xfId="0" applyFont="1" applyAlignment="1">
      <alignment vertical="center"/>
    </xf>
    <xf numFmtId="0" fontId="36" fillId="0" borderId="25" xfId="0" applyFont="1" applyBorder="1" applyAlignment="1">
      <alignment wrapText="1"/>
    </xf>
    <xf numFmtId="0" fontId="36" fillId="0" borderId="26" xfId="0" applyFont="1" applyBorder="1" applyAlignment="1">
      <alignment wrapText="1"/>
    </xf>
    <xf numFmtId="0" fontId="6" fillId="0" borderId="6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60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67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6" fillId="0" borderId="6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0" xfId="0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1" fontId="6" fillId="0" borderId="30" xfId="0" applyNumberFormat="1" applyFont="1" applyBorder="1" applyAlignment="1">
      <alignment vertical="center"/>
    </xf>
    <xf numFmtId="1" fontId="6" fillId="0" borderId="46" xfId="0" applyNumberFormat="1" applyFont="1" applyBorder="1" applyAlignment="1">
      <alignment vertical="center"/>
    </xf>
    <xf numFmtId="1" fontId="6" fillId="0" borderId="38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35" fillId="0" borderId="25" xfId="0" applyFont="1" applyBorder="1" applyAlignment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3" fillId="0" borderId="6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6" fillId="0" borderId="47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14" fillId="0" borderId="0" xfId="0" applyFont="1" applyAlignment="1"/>
    <xf numFmtId="0" fontId="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ΕΠΕΝΔΥΤΙΚΟΣ ΠΡΟΫΠΟΛΟΓΙΣΜΟΣ</a:t>
            </a:r>
          </a:p>
        </c:rich>
      </c:tx>
      <c:layout>
        <c:manualLayout>
          <c:xMode val="edge"/>
          <c:yMode val="edge"/>
          <c:x val="0.2884617403593781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61553449475518"/>
          <c:y val="0.22302158273381295"/>
          <c:w val="0.36346187975311728"/>
          <c:h val="0.679856115107913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'1. ΠΡΟΥΠΟΛΟΓΙΣΜΟΣ'!$B$53:$B$57</c:f>
              <c:strCache>
                <c:ptCount val="5"/>
                <c:pt idx="0">
                  <c:v>ΠΑΓΙΑ ΕΠΕΝΔΥΣΗ ΕΡΓΟΣΤΑΣΙΟΥ</c:v>
                </c:pt>
                <c:pt idx="1">
                  <c:v>Ανασχεδιασμός - Ίδρυση Καταστημάτων</c:v>
                </c:pt>
                <c:pt idx="2">
                  <c:v>ISO 9000</c:v>
                </c:pt>
                <c:pt idx="3">
                  <c:v>ΠΡΟΛΕΙΤΟΥΡΓΙΚΕΣ ΔΑΠΑΝΕΣ</c:v>
                </c:pt>
                <c:pt idx="4">
                  <c:v>ΚΕΦΑΛΑΙΟ ΚΙΝΗΣΗΣ (αρχικό)</c:v>
                </c:pt>
              </c:strCache>
            </c:strRef>
          </c:cat>
          <c:val>
            <c:numRef>
              <c:f>'1. ΠΡΟΥΠΟΛΟΓΙΣΜΟΣ'!$C$53:$C$57</c:f>
              <c:numCache>
                <c:formatCode>#,##0\ _€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92368261659608"/>
          <c:y val="0.30215827338129497"/>
          <c:w val="0.30769250959014738"/>
          <c:h val="0.52517985611510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l-GR"/>
        </a:p>
      </c:txPr>
    </c:legend>
    <c:plotVisOnly val="1"/>
    <c:dispBlanksAs val="zero"/>
    <c:showDLblsOverMax val="0"/>
  </c:chart>
  <c:spPr>
    <a:gradFill rotWithShape="0">
      <a:gsLst>
        <a:gs pos="0">
          <a:srgbClr val="CCFFFF"/>
        </a:gs>
        <a:gs pos="100000">
          <a:srgbClr val="CCFFFF">
            <a:gamma/>
            <a:shade val="76471"/>
            <a:invGamma/>
          </a:srgbClr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553051670979209"/>
          <c:y val="5.1470588235294115E-2"/>
          <c:w val="0.50000092477680513"/>
          <c:h val="0.80882352941176472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'2. ΧΡΗΜΑΤΟΔΟΤΗΣΗ'!$B$35</c:f>
              <c:strCache>
                <c:ptCount val="1"/>
                <c:pt idx="0">
                  <c:v>Ίδια κεφάλαια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 ΧΡΗΜΑΤΟΔΟΤΗΣΗ'!$C$35:$H$35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'2. ΧΡΗΜΑΤΟΔΟΤΗΣΗ'!$B$36</c:f>
              <c:strCache>
                <c:ptCount val="1"/>
                <c:pt idx="0">
                  <c:v>Επιχορήγηση Δημοσίου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 ΧΡΗΜΑΤΟΔΟΤΗΣΗ'!$C$36:$H$36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'2. ΧΡΗΜΑΤΟΔΟΤΗΣΗ'!$B$37</c:f>
              <c:strCache>
                <c:ptCount val="1"/>
                <c:pt idx="0">
                  <c:v>Μακροπρόθεσμος Τραπεζικός Δανεισμός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 ΧΡΗΜΑΤΟΔΟΤΗΣΗ'!$C$37:$H$37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tx>
            <c:strRef>
              <c:f>'2. ΧΡΗΜΑΤΟΔΟΤΗΣΗ'!$B$38</c:f>
              <c:strCache>
                <c:ptCount val="1"/>
                <c:pt idx="0">
                  <c:v>Leasing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 ΧΡΗΜΑΤΟΔΟΤΗΣΗ'!$C$38:$H$38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strRef>
              <c:f>'2. ΧΡΗΜΑΤΟΔΟΤΗΣΗ'!$B$39</c:f>
              <c:strCache>
                <c:ptCount val="1"/>
                <c:pt idx="0">
                  <c:v>Βραχυπρόθεσμος Τραπεζικός Δανεισμός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 ΧΡΗΜΑΤΟΔΟΤΗΣΗ'!$C$39:$H$39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123840"/>
        <c:axId val="85125376"/>
        <c:axId val="0"/>
      </c:bar3DChart>
      <c:catAx>
        <c:axId val="851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512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12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51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310725363874975"/>
          <c:y val="8.8235294117647065E-2"/>
          <c:w val="0.2367428219199873"/>
          <c:h val="0.856617647058823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  <c:showDLblsOverMax val="0"/>
  </c:chart>
  <c:spPr>
    <a:gradFill rotWithShape="0">
      <a:gsLst>
        <a:gs pos="0">
          <a:srgbClr val="CCFFFF"/>
        </a:gs>
        <a:gs pos="100000">
          <a:srgbClr val="CCFFFF">
            <a:gamma/>
            <a:shade val="81569"/>
            <a:invGamma/>
          </a:srgbClr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00000000000001"/>
          <c:y val="0.1875"/>
          <c:w val="0.83799999999999997"/>
          <c:h val="0.55147058823529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ΑΠΟΤΕΛΕΣΜΑΤΑ ΧΡΗΣΗΣ'!$B$30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'4. ΑΠΟΤΕΛΕΣΜΑΤΑ ΧΡΗΣΗΣ'!$A$31:$A$34</c:f>
              <c:strCache>
                <c:ptCount val="4"/>
                <c:pt idx="0">
                  <c:v>Κύκλος Εργασιών</c:v>
                </c:pt>
                <c:pt idx="1">
                  <c:v>Μικτό κέρδος</c:v>
                </c:pt>
                <c:pt idx="2">
                  <c:v>Λειτουργικό κέρδος</c:v>
                </c:pt>
                <c:pt idx="3">
                  <c:v>Καθαρό κέρδος (προ φόρων και αποσβέσεων)</c:v>
                </c:pt>
              </c:strCache>
            </c:strRef>
          </c:cat>
          <c:val>
            <c:numRef>
              <c:f>'4. ΑΠΟΤΕΛΕΣΜΑΤΑ ΧΡΗΣΗΣ'!$B$31:$B$34</c:f>
              <c:numCache>
                <c:formatCode>#,##0\ _€</c:formatCode>
                <c:ptCount val="4"/>
              </c:numCache>
            </c:numRef>
          </c:val>
        </c:ser>
        <c:ser>
          <c:idx val="1"/>
          <c:order val="1"/>
          <c:tx>
            <c:strRef>
              <c:f>'4. ΑΠΟΤΕΛΕΣΜΑΤΑ ΧΡΗΣΗΣ'!$C$30</c:f>
              <c:strCache>
                <c:ptCount val="1"/>
                <c:pt idx="0">
                  <c:v>2011 (προβλ.)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'4. ΑΠΟΤΕΛΕΣΜΑΤΑ ΧΡΗΣΗΣ'!$A$31:$A$34</c:f>
              <c:strCache>
                <c:ptCount val="4"/>
                <c:pt idx="0">
                  <c:v>Κύκλος Εργασιών</c:v>
                </c:pt>
                <c:pt idx="1">
                  <c:v>Μικτό κέρδος</c:v>
                </c:pt>
                <c:pt idx="2">
                  <c:v>Λειτουργικό κέρδος</c:v>
                </c:pt>
                <c:pt idx="3">
                  <c:v>Καθαρό κέρδος (προ φόρων και αποσβέσεων)</c:v>
                </c:pt>
              </c:strCache>
            </c:strRef>
          </c:cat>
          <c:val>
            <c:numRef>
              <c:f>'4. ΑΠΟΤΕΛΕΣΜΑΤΑ ΧΡΗΣΗΣ'!$C$31:$C$34</c:f>
              <c:numCache>
                <c:formatCode>#,##0\ _€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59904"/>
        <c:axId val="81306752"/>
      </c:barChart>
      <c:catAx>
        <c:axId val="812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13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0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\ _€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125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199999999999999"/>
          <c:y val="2.9411764705882353E-2"/>
          <c:w val="0.25999999999999995"/>
          <c:h val="8.08823529411764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  <c:showDLblsOverMax val="0"/>
  </c:chart>
  <c:spPr>
    <a:gradFill rotWithShape="0">
      <a:gsLst>
        <a:gs pos="0">
          <a:srgbClr val="CCFFFF"/>
        </a:gs>
        <a:gs pos="100000">
          <a:srgbClr val="CCFFFF">
            <a:gamma/>
            <a:shade val="71765"/>
            <a:invGamma/>
          </a:srgbClr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152400</xdr:rowOff>
    </xdr:from>
    <xdr:to>
      <xdr:col>5</xdr:col>
      <xdr:colOff>438150</xdr:colOff>
      <xdr:row>7</xdr:row>
      <xdr:rowOff>142875</xdr:rowOff>
    </xdr:to>
    <xdr:pic>
      <xdr:nvPicPr>
        <xdr:cNvPr id="3" name="Εικόνα 2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36207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6</xdr:row>
      <xdr:rowOff>104775</xdr:rowOff>
    </xdr:from>
    <xdr:to>
      <xdr:col>10</xdr:col>
      <xdr:colOff>466725</xdr:colOff>
      <xdr:row>14</xdr:row>
      <xdr:rowOff>0</xdr:rowOff>
    </xdr:to>
    <xdr:pic>
      <xdr:nvPicPr>
        <xdr:cNvPr id="2" name="Εικόνα 1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34302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5</xdr:row>
      <xdr:rowOff>95250</xdr:rowOff>
    </xdr:from>
    <xdr:to>
      <xdr:col>9</xdr:col>
      <xdr:colOff>438150</xdr:colOff>
      <xdr:row>11</xdr:row>
      <xdr:rowOff>76200</xdr:rowOff>
    </xdr:to>
    <xdr:pic>
      <xdr:nvPicPr>
        <xdr:cNvPr id="2" name="Εικόνα 1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276350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11</xdr:row>
      <xdr:rowOff>85725</xdr:rowOff>
    </xdr:from>
    <xdr:to>
      <xdr:col>5</xdr:col>
      <xdr:colOff>57150</xdr:colOff>
      <xdr:row>18</xdr:row>
      <xdr:rowOff>142875</xdr:rowOff>
    </xdr:to>
    <xdr:pic>
      <xdr:nvPicPr>
        <xdr:cNvPr id="2" name="Εικόνα 1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800350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7</xdr:row>
      <xdr:rowOff>209550</xdr:rowOff>
    </xdr:from>
    <xdr:to>
      <xdr:col>10</xdr:col>
      <xdr:colOff>561975</xdr:colOff>
      <xdr:row>12</xdr:row>
      <xdr:rowOff>161925</xdr:rowOff>
    </xdr:to>
    <xdr:pic>
      <xdr:nvPicPr>
        <xdr:cNvPr id="2" name="Εικόνα 1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228850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8</xdr:row>
      <xdr:rowOff>66675</xdr:rowOff>
    </xdr:from>
    <xdr:to>
      <xdr:col>11</xdr:col>
      <xdr:colOff>495300</xdr:colOff>
      <xdr:row>14</xdr:row>
      <xdr:rowOff>123825</xdr:rowOff>
    </xdr:to>
    <xdr:pic>
      <xdr:nvPicPr>
        <xdr:cNvPr id="3" name="Εικόνα 2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91452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60</xdr:row>
      <xdr:rowOff>28575</xdr:rowOff>
    </xdr:from>
    <xdr:to>
      <xdr:col>5</xdr:col>
      <xdr:colOff>161925</xdr:colOff>
      <xdr:row>76</xdr:row>
      <xdr:rowOff>85725</xdr:rowOff>
    </xdr:to>
    <xdr:graphicFrame macro="">
      <xdr:nvGraphicFramePr>
        <xdr:cNvPr id="1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66675</xdr:colOff>
      <xdr:row>47</xdr:row>
      <xdr:rowOff>9525</xdr:rowOff>
    </xdr:from>
    <xdr:to>
      <xdr:col>8</xdr:col>
      <xdr:colOff>390525</xdr:colOff>
      <xdr:row>53</xdr:row>
      <xdr:rowOff>9525</xdr:rowOff>
    </xdr:to>
    <xdr:pic>
      <xdr:nvPicPr>
        <xdr:cNvPr id="5" name="Εικόνα 4" descr="C:\Users\Lucas\Desktop\Ιδρυοντας\logo_n-2-B-3_new-2-1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9429750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41</xdr:row>
      <xdr:rowOff>38100</xdr:rowOff>
    </xdr:from>
    <xdr:to>
      <xdr:col>8</xdr:col>
      <xdr:colOff>857250</xdr:colOff>
      <xdr:row>57</xdr:row>
      <xdr:rowOff>38100</xdr:rowOff>
    </xdr:to>
    <xdr:graphicFrame macro="">
      <xdr:nvGraphicFramePr>
        <xdr:cNvPr id="3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33</xdr:row>
      <xdr:rowOff>66675</xdr:rowOff>
    </xdr:from>
    <xdr:to>
      <xdr:col>14</xdr:col>
      <xdr:colOff>485775</xdr:colOff>
      <xdr:row>39</xdr:row>
      <xdr:rowOff>152400</xdr:rowOff>
    </xdr:to>
    <xdr:pic>
      <xdr:nvPicPr>
        <xdr:cNvPr id="6" name="Εικόνα 5" descr="C:\Users\Lucas\Desktop\Ιδρυοντας\logo_n-2-B-3_new-2-1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41032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18</xdr:row>
      <xdr:rowOff>47625</xdr:rowOff>
    </xdr:from>
    <xdr:to>
      <xdr:col>7</xdr:col>
      <xdr:colOff>209550</xdr:colOff>
      <xdr:row>24</xdr:row>
      <xdr:rowOff>114300</xdr:rowOff>
    </xdr:to>
    <xdr:pic>
      <xdr:nvPicPr>
        <xdr:cNvPr id="3" name="Εικόνα 2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401002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19050</xdr:rowOff>
    </xdr:from>
    <xdr:to>
      <xdr:col>3</xdr:col>
      <xdr:colOff>628650</xdr:colOff>
      <xdr:row>51</xdr:row>
      <xdr:rowOff>19050</xdr:rowOff>
    </xdr:to>
    <xdr:graphicFrame macro="">
      <xdr:nvGraphicFramePr>
        <xdr:cNvPr id="51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285750</xdr:colOff>
      <xdr:row>29</xdr:row>
      <xdr:rowOff>95250</xdr:rowOff>
    </xdr:from>
    <xdr:to>
      <xdr:col>8</xdr:col>
      <xdr:colOff>333375</xdr:colOff>
      <xdr:row>33</xdr:row>
      <xdr:rowOff>152400</xdr:rowOff>
    </xdr:to>
    <xdr:pic>
      <xdr:nvPicPr>
        <xdr:cNvPr id="4" name="Εικόνα 3" descr="C:\Users\Lucas\Desktop\Ιδρυοντας\logo_n-2-B-3_new-2-1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509587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88</xdr:row>
      <xdr:rowOff>95250</xdr:rowOff>
    </xdr:from>
    <xdr:to>
      <xdr:col>10</xdr:col>
      <xdr:colOff>571500</xdr:colOff>
      <xdr:row>93</xdr:row>
      <xdr:rowOff>142875</xdr:rowOff>
    </xdr:to>
    <xdr:pic>
      <xdr:nvPicPr>
        <xdr:cNvPr id="2" name="Εικόνα 1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5335250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56</xdr:row>
      <xdr:rowOff>66675</xdr:rowOff>
    </xdr:from>
    <xdr:to>
      <xdr:col>2</xdr:col>
      <xdr:colOff>2705100</xdr:colOff>
      <xdr:row>63</xdr:row>
      <xdr:rowOff>47625</xdr:rowOff>
    </xdr:to>
    <xdr:pic>
      <xdr:nvPicPr>
        <xdr:cNvPr id="2" name="Εικόνα 1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105852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19</xdr:row>
      <xdr:rowOff>104775</xdr:rowOff>
    </xdr:from>
    <xdr:to>
      <xdr:col>16</xdr:col>
      <xdr:colOff>571500</xdr:colOff>
      <xdr:row>26</xdr:row>
      <xdr:rowOff>114300</xdr:rowOff>
    </xdr:to>
    <xdr:pic>
      <xdr:nvPicPr>
        <xdr:cNvPr id="3" name="Εικόνα 2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3838575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16</xdr:row>
      <xdr:rowOff>85725</xdr:rowOff>
    </xdr:from>
    <xdr:to>
      <xdr:col>12</xdr:col>
      <xdr:colOff>495300</xdr:colOff>
      <xdr:row>23</xdr:row>
      <xdr:rowOff>142875</xdr:rowOff>
    </xdr:to>
    <xdr:pic>
      <xdr:nvPicPr>
        <xdr:cNvPr id="2" name="Εικόνα 1" descr="C:\Users\Lucas\Desktop\Ιδρυοντας\logo_n-2-B-3_new-2-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2819400"/>
          <a:ext cx="21907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ktio-kapa.dos.gr/" TargetMode="External"/><Relationship Id="rId1" Type="http://schemas.openxmlformats.org/officeDocument/2006/relationships/hyperlink" Target="http://www.diktio-kapa.coop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workbookViewId="0">
      <selection activeCell="A4" sqref="A4"/>
    </sheetView>
  </sheetViews>
  <sheetFormatPr defaultRowHeight="17.100000000000001" customHeight="1" x14ac:dyDescent="0.2"/>
  <cols>
    <col min="1" max="1" width="4.7109375" style="357" customWidth="1"/>
    <col min="2" max="2" width="80.7109375" style="357" customWidth="1"/>
    <col min="3" max="16384" width="9.140625" style="357"/>
  </cols>
  <sheetData>
    <row r="1" spans="1:60" ht="52.5" customHeight="1" x14ac:dyDescent="0.3">
      <c r="A1" s="376" t="s">
        <v>465</v>
      </c>
      <c r="B1" s="377"/>
      <c r="C1" s="363"/>
      <c r="D1" s="363"/>
      <c r="E1" s="363"/>
      <c r="F1" s="363"/>
      <c r="G1" s="363"/>
      <c r="H1" s="363"/>
      <c r="I1" s="363"/>
      <c r="J1" s="363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</row>
    <row r="2" spans="1:60" s="364" customFormat="1" ht="42.75" customHeight="1" x14ac:dyDescent="0.3">
      <c r="A2" s="374" t="s">
        <v>423</v>
      </c>
      <c r="B2" s="375"/>
      <c r="C2" s="359"/>
      <c r="D2" s="359"/>
      <c r="E2" s="359"/>
      <c r="F2" s="359"/>
      <c r="G2" s="359"/>
      <c r="H2" s="359"/>
      <c r="I2" s="363"/>
      <c r="J2" s="363"/>
    </row>
    <row r="3" spans="1:60" s="364" customFormat="1" ht="21" customHeight="1" x14ac:dyDescent="0.3">
      <c r="A3" s="361"/>
      <c r="B3" s="362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359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</row>
    <row r="4" spans="1:60" s="364" customFormat="1" ht="19.5" customHeight="1" x14ac:dyDescent="0.3">
      <c r="A4" s="360" t="s">
        <v>0</v>
      </c>
      <c r="B4" s="360" t="s">
        <v>424</v>
      </c>
      <c r="C4" s="378"/>
      <c r="D4" s="379"/>
      <c r="E4" s="379"/>
      <c r="F4" s="379"/>
      <c r="G4" s="358"/>
      <c r="H4" s="358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</row>
    <row r="5" spans="1:60" s="359" customFormat="1" ht="18.75" customHeight="1" x14ac:dyDescent="0.2">
      <c r="A5" s="360" t="s">
        <v>1</v>
      </c>
      <c r="B5" s="360" t="s">
        <v>406</v>
      </c>
      <c r="C5" s="379"/>
      <c r="D5" s="379"/>
      <c r="E5" s="379"/>
      <c r="F5" s="379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358"/>
      <c r="AQ5" s="358"/>
      <c r="AR5" s="358"/>
      <c r="AS5" s="358"/>
      <c r="AT5" s="358"/>
      <c r="AU5" s="358"/>
      <c r="AV5" s="358"/>
      <c r="AW5" s="358"/>
      <c r="AX5" s="358"/>
      <c r="AY5" s="358"/>
      <c r="AZ5" s="358"/>
      <c r="BA5" s="358"/>
      <c r="BB5" s="358"/>
      <c r="BC5" s="358"/>
      <c r="BD5" s="358"/>
      <c r="BE5" s="358"/>
      <c r="BF5" s="358"/>
      <c r="BG5" s="358"/>
      <c r="BH5" s="358"/>
    </row>
    <row r="6" spans="1:60" s="359" customFormat="1" ht="18.75" customHeight="1" x14ac:dyDescent="0.2">
      <c r="A6" s="360" t="s">
        <v>2</v>
      </c>
      <c r="B6" s="360" t="s">
        <v>302</v>
      </c>
      <c r="C6" s="379"/>
      <c r="D6" s="379"/>
      <c r="E6" s="379"/>
      <c r="F6" s="379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8"/>
      <c r="AQ6" s="358"/>
      <c r="AR6" s="358"/>
      <c r="AS6" s="358"/>
      <c r="AT6" s="358"/>
      <c r="AU6" s="358"/>
      <c r="AV6" s="358"/>
      <c r="AW6" s="358"/>
      <c r="AX6" s="358"/>
      <c r="AY6" s="358"/>
      <c r="AZ6" s="358"/>
      <c r="BA6" s="358"/>
      <c r="BB6" s="358"/>
      <c r="BC6" s="358"/>
      <c r="BD6" s="358"/>
      <c r="BE6" s="358"/>
      <c r="BF6" s="358"/>
      <c r="BG6" s="358"/>
      <c r="BH6" s="358"/>
    </row>
    <row r="7" spans="1:60" s="358" customFormat="1" ht="17.100000000000001" customHeight="1" x14ac:dyDescent="0.2">
      <c r="A7" s="360" t="s">
        <v>3</v>
      </c>
      <c r="B7" s="360" t="s">
        <v>425</v>
      </c>
      <c r="C7" s="379"/>
      <c r="D7" s="379"/>
      <c r="E7" s="379"/>
      <c r="F7" s="379"/>
    </row>
    <row r="8" spans="1:60" s="358" customFormat="1" ht="17.100000000000001" customHeight="1" x14ac:dyDescent="0.2">
      <c r="A8" s="360" t="s">
        <v>4</v>
      </c>
      <c r="B8" s="360" t="s">
        <v>426</v>
      </c>
      <c r="C8" s="379"/>
      <c r="D8" s="379"/>
      <c r="E8" s="379"/>
      <c r="F8" s="379"/>
    </row>
    <row r="9" spans="1:60" s="358" customFormat="1" ht="17.100000000000001" customHeight="1" x14ac:dyDescent="0.2">
      <c r="A9" s="360" t="s">
        <v>9</v>
      </c>
      <c r="B9" s="360" t="s">
        <v>427</v>
      </c>
      <c r="C9" s="372" t="s">
        <v>466</v>
      </c>
      <c r="D9" s="373"/>
      <c r="E9" s="373"/>
      <c r="F9" s="373"/>
    </row>
    <row r="10" spans="1:60" s="358" customFormat="1" ht="17.100000000000001" customHeight="1" x14ac:dyDescent="0.2">
      <c r="A10" s="360" t="s">
        <v>16</v>
      </c>
      <c r="B10" s="360" t="s">
        <v>224</v>
      </c>
      <c r="C10" s="372" t="s">
        <v>467</v>
      </c>
      <c r="D10" s="373"/>
      <c r="E10" s="373"/>
      <c r="F10" s="373"/>
    </row>
    <row r="11" spans="1:60" s="358" customFormat="1" ht="17.100000000000001" customHeight="1" x14ac:dyDescent="0.2">
      <c r="A11" s="360" t="s">
        <v>40</v>
      </c>
      <c r="B11" s="360" t="s">
        <v>428</v>
      </c>
    </row>
    <row r="12" spans="1:60" s="358" customFormat="1" ht="17.100000000000001" customHeight="1" x14ac:dyDescent="0.2">
      <c r="A12" s="360" t="s">
        <v>52</v>
      </c>
      <c r="B12" s="360" t="s">
        <v>429</v>
      </c>
    </row>
    <row r="13" spans="1:60" s="358" customFormat="1" ht="17.100000000000001" customHeight="1" x14ac:dyDescent="0.2">
      <c r="A13" s="360" t="s">
        <v>53</v>
      </c>
      <c r="B13" s="360" t="s">
        <v>430</v>
      </c>
    </row>
    <row r="14" spans="1:60" s="358" customFormat="1" ht="17.100000000000001" customHeight="1" x14ac:dyDescent="0.2">
      <c r="A14" s="360" t="s">
        <v>54</v>
      </c>
      <c r="B14" s="360" t="s">
        <v>431</v>
      </c>
    </row>
    <row r="15" spans="1:60" s="358" customFormat="1" ht="17.100000000000001" customHeight="1" x14ac:dyDescent="0.2">
      <c r="A15" s="360" t="s">
        <v>55</v>
      </c>
      <c r="B15" s="360" t="s">
        <v>401</v>
      </c>
    </row>
    <row r="16" spans="1:60" s="358" customFormat="1" ht="17.100000000000001" customHeight="1" x14ac:dyDescent="0.2">
      <c r="A16" s="360" t="s">
        <v>56</v>
      </c>
      <c r="B16" s="360" t="s">
        <v>432</v>
      </c>
    </row>
    <row r="17" spans="1:60" s="358" customFormat="1" ht="17.100000000000001" customHeight="1" x14ac:dyDescent="0.2"/>
    <row r="18" spans="1:60" s="358" customFormat="1" ht="17.100000000000001" customHeight="1" x14ac:dyDescent="0.2"/>
    <row r="19" spans="1:60" s="358" customFormat="1" ht="17.100000000000001" customHeight="1" x14ac:dyDescent="0.2"/>
    <row r="20" spans="1:60" s="358" customFormat="1" ht="17.100000000000001" customHeight="1" x14ac:dyDescent="0.2"/>
    <row r="21" spans="1:60" s="358" customFormat="1" ht="17.100000000000001" customHeight="1" x14ac:dyDescent="0.2"/>
    <row r="22" spans="1:60" s="358" customFormat="1" ht="17.100000000000001" customHeight="1" x14ac:dyDescent="0.2"/>
    <row r="23" spans="1:60" s="358" customFormat="1" ht="17.100000000000001" customHeight="1" x14ac:dyDescent="0.2"/>
    <row r="24" spans="1:60" s="358" customFormat="1" ht="17.100000000000001" customHeight="1" x14ac:dyDescent="0.2"/>
    <row r="25" spans="1:60" s="358" customFormat="1" ht="17.100000000000001" customHeight="1" x14ac:dyDescent="0.2"/>
    <row r="26" spans="1:60" s="358" customFormat="1" ht="17.100000000000001" customHeight="1" x14ac:dyDescent="0.2"/>
    <row r="27" spans="1:60" s="358" customFormat="1" ht="17.100000000000001" customHeight="1" x14ac:dyDescent="0.2"/>
    <row r="28" spans="1:60" s="358" customFormat="1" ht="17.100000000000001" customHeight="1" x14ac:dyDescent="0.2">
      <c r="A28" s="357"/>
      <c r="B28" s="357"/>
      <c r="C28" s="357"/>
      <c r="D28" s="357"/>
      <c r="E28" s="357"/>
      <c r="F28" s="357"/>
      <c r="G28" s="357"/>
      <c r="H28" s="357"/>
    </row>
    <row r="29" spans="1:60" s="358" customFormat="1" ht="17.100000000000001" customHeight="1" x14ac:dyDescent="0.2">
      <c r="A29" s="357"/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7"/>
      <c r="BH29" s="357"/>
    </row>
    <row r="30" spans="1:60" s="358" customFormat="1" ht="17.100000000000001" customHeight="1" x14ac:dyDescent="0.2">
      <c r="A30" s="357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7"/>
      <c r="AX30" s="357"/>
      <c r="AY30" s="357"/>
      <c r="AZ30" s="357"/>
      <c r="BA30" s="357"/>
      <c r="BB30" s="357"/>
      <c r="BC30" s="357"/>
      <c r="BD30" s="357"/>
      <c r="BE30" s="357"/>
      <c r="BF30" s="357"/>
      <c r="BG30" s="357"/>
      <c r="BH30" s="357"/>
    </row>
  </sheetData>
  <mergeCells count="5">
    <mergeCell ref="C10:F10"/>
    <mergeCell ref="A2:B2"/>
    <mergeCell ref="A1:B1"/>
    <mergeCell ref="C4:F8"/>
    <mergeCell ref="C9:F9"/>
  </mergeCells>
  <phoneticPr fontId="1" type="noConversion"/>
  <hyperlinks>
    <hyperlink ref="C9" r:id="rId1"/>
    <hyperlink ref="C10" r:id="rId2"/>
  </hyperlinks>
  <pageMargins left="0.75" right="0.75" top="1" bottom="1" header="0.5" footer="0.5"/>
  <pageSetup paperSize="9" orientation="portrait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D8" sqref="D8"/>
    </sheetView>
  </sheetViews>
  <sheetFormatPr defaultRowHeight="12.75" x14ac:dyDescent="0.2"/>
  <cols>
    <col min="1" max="1" width="6" customWidth="1"/>
    <col min="2" max="2" width="24.7109375" customWidth="1"/>
    <col min="3" max="3" width="10.7109375" customWidth="1"/>
    <col min="4" max="4" width="11.85546875" customWidth="1"/>
    <col min="5" max="5" width="10.7109375" customWidth="1"/>
    <col min="6" max="6" width="11.85546875" customWidth="1"/>
  </cols>
  <sheetData>
    <row r="1" spans="1:11" ht="21" thickBot="1" x14ac:dyDescent="0.35">
      <c r="A1" s="409" t="s">
        <v>454</v>
      </c>
      <c r="B1" s="450"/>
      <c r="C1" s="450"/>
      <c r="D1" s="450"/>
      <c r="E1" s="450"/>
      <c r="F1" s="446"/>
    </row>
    <row r="2" spans="1:11" s="1" customFormat="1" ht="13.5" thickBot="1" x14ac:dyDescent="0.25">
      <c r="A2" s="5"/>
      <c r="B2" s="2"/>
      <c r="C2" s="2"/>
      <c r="D2" s="2"/>
      <c r="E2" s="2"/>
      <c r="F2" s="6"/>
    </row>
    <row r="3" spans="1:11" s="197" customFormat="1" ht="18.75" thickBot="1" x14ac:dyDescent="0.25">
      <c r="A3" s="429" t="s">
        <v>316</v>
      </c>
      <c r="B3" s="451"/>
      <c r="C3" s="451"/>
      <c r="D3" s="451"/>
      <c r="E3" s="521"/>
      <c r="F3" s="452"/>
    </row>
    <row r="4" spans="1:11" x14ac:dyDescent="0.2">
      <c r="A4" s="76"/>
      <c r="B4" s="82"/>
      <c r="C4" s="77"/>
      <c r="D4" s="82"/>
      <c r="E4" s="77"/>
      <c r="F4" s="78"/>
    </row>
    <row r="5" spans="1:11" s="211" customFormat="1" ht="18.75" customHeight="1" thickBot="1" x14ac:dyDescent="0.25">
      <c r="A5" s="209"/>
      <c r="B5" s="210"/>
      <c r="C5" s="518" t="s">
        <v>439</v>
      </c>
      <c r="D5" s="519"/>
      <c r="E5" s="518" t="s">
        <v>442</v>
      </c>
      <c r="F5" s="520"/>
    </row>
    <row r="6" spans="1:11" s="43" customFormat="1" x14ac:dyDescent="0.2">
      <c r="A6" s="212" t="s">
        <v>24</v>
      </c>
      <c r="B6" s="213" t="s">
        <v>95</v>
      </c>
      <c r="C6" s="103"/>
      <c r="D6" s="202"/>
      <c r="E6" s="103"/>
      <c r="F6" s="104"/>
    </row>
    <row r="7" spans="1:11" s="43" customFormat="1" x14ac:dyDescent="0.2">
      <c r="A7" s="212"/>
      <c r="B7" s="202" t="s">
        <v>96</v>
      </c>
      <c r="C7" s="103"/>
      <c r="D7" s="214" t="e">
        <f>C7/C9</f>
        <v>#DIV/0!</v>
      </c>
      <c r="E7" s="103"/>
      <c r="F7" s="215" t="e">
        <f>E7/E9</f>
        <v>#DIV/0!</v>
      </c>
      <c r="H7" s="474"/>
      <c r="I7" s="379"/>
      <c r="J7" s="379"/>
      <c r="K7" s="379"/>
    </row>
    <row r="8" spans="1:11" s="43" customFormat="1" x14ac:dyDescent="0.2">
      <c r="A8" s="212"/>
      <c r="B8" s="202" t="s">
        <v>97</v>
      </c>
      <c r="C8" s="103"/>
      <c r="D8" s="214" t="e">
        <f>C8/C9</f>
        <v>#DIV/0!</v>
      </c>
      <c r="E8" s="103"/>
      <c r="F8" s="215" t="e">
        <f>E8/E9</f>
        <v>#DIV/0!</v>
      </c>
      <c r="H8" s="379"/>
      <c r="I8" s="379"/>
      <c r="J8" s="379"/>
      <c r="K8" s="379"/>
    </row>
    <row r="9" spans="1:11" s="43" customFormat="1" x14ac:dyDescent="0.2">
      <c r="A9" s="212"/>
      <c r="B9" s="216" t="s">
        <v>98</v>
      </c>
      <c r="C9" s="103">
        <f>SUM(C7:C8)</f>
        <v>0</v>
      </c>
      <c r="D9" s="214" t="e">
        <f>C9/C9</f>
        <v>#DIV/0!</v>
      </c>
      <c r="E9" s="103">
        <f>SUM(E7:E8)</f>
        <v>0</v>
      </c>
      <c r="F9" s="215" t="e">
        <f>E9/E9</f>
        <v>#DIV/0!</v>
      </c>
      <c r="H9" s="379"/>
      <c r="I9" s="379"/>
      <c r="J9" s="379"/>
      <c r="K9" s="379"/>
    </row>
    <row r="10" spans="1:11" s="43" customFormat="1" x14ac:dyDescent="0.2">
      <c r="A10" s="212"/>
      <c r="B10" s="202"/>
      <c r="C10" s="103"/>
      <c r="D10" s="214"/>
      <c r="E10" s="103"/>
      <c r="F10" s="104"/>
      <c r="H10" s="379"/>
      <c r="I10" s="379"/>
      <c r="J10" s="379"/>
      <c r="K10" s="379"/>
    </row>
    <row r="11" spans="1:11" s="43" customFormat="1" x14ac:dyDescent="0.2">
      <c r="A11" s="212" t="s">
        <v>37</v>
      </c>
      <c r="B11" s="213" t="s">
        <v>99</v>
      </c>
      <c r="C11" s="103"/>
      <c r="D11" s="214"/>
      <c r="E11" s="103"/>
      <c r="F11" s="104"/>
      <c r="H11" s="379"/>
      <c r="I11" s="379"/>
      <c r="J11" s="379"/>
      <c r="K11" s="379"/>
    </row>
    <row r="12" spans="1:11" s="43" customFormat="1" x14ac:dyDescent="0.2">
      <c r="A12" s="212"/>
      <c r="B12" s="202" t="s">
        <v>100</v>
      </c>
      <c r="C12" s="103"/>
      <c r="D12" s="214" t="e">
        <f>C12/C14</f>
        <v>#DIV/0!</v>
      </c>
      <c r="E12" s="103"/>
      <c r="F12" s="215" t="e">
        <f>E12/E14</f>
        <v>#DIV/0!</v>
      </c>
      <c r="H12" s="379"/>
      <c r="I12" s="379"/>
      <c r="J12" s="379"/>
      <c r="K12" s="379"/>
    </row>
    <row r="13" spans="1:11" s="43" customFormat="1" x14ac:dyDescent="0.2">
      <c r="A13" s="212"/>
      <c r="B13" s="202" t="s">
        <v>101</v>
      </c>
      <c r="C13" s="103"/>
      <c r="D13" s="214" t="e">
        <f>C13/C14</f>
        <v>#DIV/0!</v>
      </c>
      <c r="E13" s="103"/>
      <c r="F13" s="215" t="e">
        <f>E13/E14</f>
        <v>#DIV/0!</v>
      </c>
      <c r="H13" s="379"/>
      <c r="I13" s="379"/>
      <c r="J13" s="379"/>
      <c r="K13" s="379"/>
    </row>
    <row r="14" spans="1:11" s="43" customFormat="1" x14ac:dyDescent="0.2">
      <c r="A14" s="212"/>
      <c r="B14" s="216" t="s">
        <v>98</v>
      </c>
      <c r="C14" s="103">
        <f>SUM(C12:C13)</f>
        <v>0</v>
      </c>
      <c r="D14" s="214" t="e">
        <f>C14/C14</f>
        <v>#DIV/0!</v>
      </c>
      <c r="E14" s="103">
        <f>SUM(E12:E13)</f>
        <v>0</v>
      </c>
      <c r="F14" s="215" t="e">
        <f>E14/E14</f>
        <v>#DIV/0!</v>
      </c>
      <c r="H14" s="379"/>
      <c r="I14" s="379"/>
      <c r="J14" s="379"/>
      <c r="K14" s="379"/>
    </row>
    <row r="15" spans="1:11" s="43" customFormat="1" x14ac:dyDescent="0.2">
      <c r="A15" s="212"/>
      <c r="B15" s="202"/>
      <c r="C15" s="103"/>
      <c r="D15" s="214"/>
      <c r="E15" s="103"/>
      <c r="F15" s="104"/>
    </row>
    <row r="16" spans="1:11" s="43" customFormat="1" x14ac:dyDescent="0.2">
      <c r="A16" s="212" t="s">
        <v>50</v>
      </c>
      <c r="B16" s="213" t="s">
        <v>102</v>
      </c>
      <c r="C16" s="103"/>
      <c r="D16" s="214"/>
      <c r="E16" s="103"/>
      <c r="F16" s="104"/>
    </row>
    <row r="17" spans="1:6" s="43" customFormat="1" x14ac:dyDescent="0.2">
      <c r="A17" s="212"/>
      <c r="B17" s="202" t="s">
        <v>104</v>
      </c>
      <c r="C17" s="103"/>
      <c r="D17" s="214" t="e">
        <f>C17/C20</f>
        <v>#DIV/0!</v>
      </c>
      <c r="E17" s="103"/>
      <c r="F17" s="215" t="e">
        <f>E17/E20</f>
        <v>#DIV/0!</v>
      </c>
    </row>
    <row r="18" spans="1:6" s="43" customFormat="1" x14ac:dyDescent="0.2">
      <c r="A18" s="212"/>
      <c r="B18" s="202" t="s">
        <v>317</v>
      </c>
      <c r="C18" s="103"/>
      <c r="D18" s="214" t="e">
        <f>C18/C20</f>
        <v>#DIV/0!</v>
      </c>
      <c r="E18" s="103"/>
      <c r="F18" s="215" t="e">
        <f>E18/E20</f>
        <v>#DIV/0!</v>
      </c>
    </row>
    <row r="19" spans="1:6" s="43" customFormat="1" x14ac:dyDescent="0.2">
      <c r="A19" s="212"/>
      <c r="B19" s="202" t="s">
        <v>103</v>
      </c>
      <c r="C19" s="103"/>
      <c r="D19" s="214" t="e">
        <f>C19/C20</f>
        <v>#DIV/0!</v>
      </c>
      <c r="E19" s="103"/>
      <c r="F19" s="215" t="e">
        <f>E19/E20</f>
        <v>#DIV/0!</v>
      </c>
    </row>
    <row r="20" spans="1:6" s="43" customFormat="1" x14ac:dyDescent="0.2">
      <c r="A20" s="212"/>
      <c r="B20" s="216" t="s">
        <v>98</v>
      </c>
      <c r="C20" s="103">
        <f>SUM(C17:C19)</f>
        <v>0</v>
      </c>
      <c r="D20" s="214" t="e">
        <f>SUM(D17:D19)</f>
        <v>#DIV/0!</v>
      </c>
      <c r="E20" s="103">
        <f>SUM(E17:E19)</f>
        <v>0</v>
      </c>
      <c r="F20" s="215" t="e">
        <f>SUM(F17:F19)</f>
        <v>#DIV/0!</v>
      </c>
    </row>
    <row r="21" spans="1:6" s="222" customFormat="1" ht="13.5" thickBot="1" x14ac:dyDescent="0.25">
      <c r="A21" s="217"/>
      <c r="B21" s="218"/>
      <c r="C21" s="219">
        <f>'4. ΑΠΟΤΕΛΕΣΜΑΤΑ ΧΡΗΣΗΣ'!D6-'9. ΠΩΛΗΣΕΙΣ'!C20</f>
        <v>0</v>
      </c>
      <c r="D21" s="220"/>
      <c r="E21" s="219">
        <f>'4. ΑΠΟΤΕΛΕΣΜΑΤΑ ΧΡΗΣΗΣ'!H6-'9. ΠΩΛΗΣΕΙΣ'!E20</f>
        <v>0</v>
      </c>
      <c r="F21" s="221"/>
    </row>
    <row r="22" spans="1:6" s="1" customFormat="1" x14ac:dyDescent="0.2"/>
    <row r="50" spans="1:8" ht="59.25" customHeight="1" x14ac:dyDescent="0.2">
      <c r="A50" s="397"/>
      <c r="B50" s="398"/>
      <c r="C50" s="398"/>
      <c r="D50" s="398"/>
      <c r="E50" s="398"/>
      <c r="F50" s="398"/>
      <c r="G50" s="398"/>
      <c r="H50" s="368"/>
    </row>
  </sheetData>
  <mergeCells count="6">
    <mergeCell ref="H7:K14"/>
    <mergeCell ref="A50:G50"/>
    <mergeCell ref="A1:F1"/>
    <mergeCell ref="C5:D5"/>
    <mergeCell ref="E5:F5"/>
    <mergeCell ref="A3:F3"/>
  </mergeCells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D9:E9 D14:E1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6" sqref="G6:J12"/>
    </sheetView>
  </sheetViews>
  <sheetFormatPr defaultRowHeight="12.75" x14ac:dyDescent="0.2"/>
  <cols>
    <col min="1" max="1" width="36.7109375" customWidth="1"/>
    <col min="2" max="5" width="10.7109375" customWidth="1"/>
  </cols>
  <sheetData>
    <row r="1" spans="1:10" ht="21" thickBot="1" x14ac:dyDescent="0.25">
      <c r="A1" s="409" t="s">
        <v>453</v>
      </c>
      <c r="B1" s="445"/>
      <c r="C1" s="445"/>
      <c r="D1" s="445"/>
      <c r="E1" s="446"/>
    </row>
    <row r="2" spans="1:10" s="1" customFormat="1" ht="13.5" thickBot="1" x14ac:dyDescent="0.25">
      <c r="A2" s="5"/>
      <c r="B2" s="2"/>
      <c r="C2" s="2"/>
      <c r="D2" s="2"/>
      <c r="E2" s="6"/>
    </row>
    <row r="3" spans="1:10" s="207" customFormat="1" ht="26.25" customHeight="1" thickBot="1" x14ac:dyDescent="0.3">
      <c r="A3" s="455" t="s">
        <v>318</v>
      </c>
      <c r="B3" s="525"/>
      <c r="C3" s="525"/>
      <c r="D3" s="525"/>
      <c r="E3" s="526"/>
    </row>
    <row r="4" spans="1:10" x14ac:dyDescent="0.2">
      <c r="A4" s="168"/>
      <c r="B4" s="83"/>
      <c r="C4" s="82"/>
      <c r="D4" s="83"/>
      <c r="E4" s="169"/>
    </row>
    <row r="5" spans="1:10" s="211" customFormat="1" ht="19.5" customHeight="1" x14ac:dyDescent="0.2">
      <c r="A5" s="209"/>
      <c r="B5" s="522" t="s">
        <v>439</v>
      </c>
      <c r="C5" s="523"/>
      <c r="D5" s="522" t="s">
        <v>442</v>
      </c>
      <c r="E5" s="524"/>
    </row>
    <row r="6" spans="1:10" s="235" customFormat="1" ht="31.5" x14ac:dyDescent="0.2">
      <c r="A6" s="295"/>
      <c r="B6" s="296"/>
      <c r="C6" s="297" t="s">
        <v>399</v>
      </c>
      <c r="D6" s="296"/>
      <c r="E6" s="298" t="s">
        <v>400</v>
      </c>
      <c r="G6" s="379"/>
      <c r="H6" s="379"/>
      <c r="I6" s="379"/>
      <c r="J6" s="379"/>
    </row>
    <row r="7" spans="1:10" s="160" customFormat="1" x14ac:dyDescent="0.2">
      <c r="A7" s="299" t="s">
        <v>321</v>
      </c>
      <c r="B7" s="300">
        <f>'5. ΙΣΟΛΟΓΙΣΜΟΙ'!D27</f>
        <v>0</v>
      </c>
      <c r="C7" s="245"/>
      <c r="D7" s="301">
        <f>'5. ΙΣΟΛΟΓΙΣΜΟΙ'!H27</f>
        <v>0</v>
      </c>
      <c r="E7" s="181"/>
      <c r="G7" s="379"/>
      <c r="H7" s="379"/>
      <c r="I7" s="379"/>
      <c r="J7" s="379"/>
    </row>
    <row r="8" spans="1:10" s="160" customFormat="1" x14ac:dyDescent="0.2">
      <c r="A8" s="302" t="s">
        <v>322</v>
      </c>
      <c r="B8" s="301"/>
      <c r="C8" s="303"/>
      <c r="D8" s="301"/>
      <c r="E8" s="304"/>
      <c r="G8" s="379"/>
      <c r="H8" s="379"/>
      <c r="I8" s="379"/>
      <c r="J8" s="379"/>
    </row>
    <row r="9" spans="1:10" s="160" customFormat="1" x14ac:dyDescent="0.2">
      <c r="A9" s="305" t="s">
        <v>319</v>
      </c>
      <c r="B9" s="301">
        <f>B7+B8</f>
        <v>0</v>
      </c>
      <c r="C9" s="303"/>
      <c r="D9" s="301">
        <f>D7+D8</f>
        <v>0</v>
      </c>
      <c r="E9" s="304"/>
      <c r="G9" s="379"/>
      <c r="H9" s="379"/>
      <c r="I9" s="379"/>
      <c r="J9" s="379"/>
    </row>
    <row r="10" spans="1:10" s="160" customFormat="1" x14ac:dyDescent="0.2">
      <c r="A10" s="302" t="s">
        <v>320</v>
      </c>
      <c r="B10" s="300">
        <f>'5. ΙΣΟΛΟΓΙΣΜΟΙ'!E27</f>
        <v>0</v>
      </c>
      <c r="C10" s="303"/>
      <c r="D10" s="301">
        <f>'5. ΙΣΟΛΟΓΙΣΜΟΙ'!I27</f>
        <v>0</v>
      </c>
      <c r="E10" s="304"/>
      <c r="G10" s="379"/>
      <c r="H10" s="379"/>
      <c r="I10" s="379"/>
      <c r="J10" s="379"/>
    </row>
    <row r="11" spans="1:10" s="160" customFormat="1" x14ac:dyDescent="0.2">
      <c r="A11" s="175" t="s">
        <v>323</v>
      </c>
      <c r="B11" s="306">
        <f>B9-B10</f>
        <v>0</v>
      </c>
      <c r="C11" s="303" t="e">
        <f>B11*100/B15</f>
        <v>#DIV/0!</v>
      </c>
      <c r="D11" s="306">
        <f>D9-D10</f>
        <v>0</v>
      </c>
      <c r="E11" s="304" t="e">
        <f>D11*100/D15</f>
        <v>#DIV/0!</v>
      </c>
      <c r="G11" s="379"/>
      <c r="H11" s="379"/>
      <c r="I11" s="379"/>
      <c r="J11" s="379"/>
    </row>
    <row r="12" spans="1:10" s="160" customFormat="1" x14ac:dyDescent="0.2">
      <c r="A12" s="307" t="s">
        <v>336</v>
      </c>
      <c r="B12" s="301"/>
      <c r="C12" s="303" t="e">
        <f>B12*100/B15</f>
        <v>#DIV/0!</v>
      </c>
      <c r="D12" s="301"/>
      <c r="E12" s="304" t="e">
        <f>D12*100/D15</f>
        <v>#DIV/0!</v>
      </c>
      <c r="G12" s="379"/>
      <c r="H12" s="379"/>
      <c r="I12" s="379"/>
      <c r="J12" s="379"/>
    </row>
    <row r="13" spans="1:10" s="160" customFormat="1" x14ac:dyDescent="0.2">
      <c r="A13" s="302" t="s">
        <v>324</v>
      </c>
      <c r="B13" s="301"/>
      <c r="C13" s="303" t="e">
        <f>B13*100/B15</f>
        <v>#DIV/0!</v>
      </c>
      <c r="D13" s="301"/>
      <c r="E13" s="304" t="e">
        <f>D13*100/D15</f>
        <v>#DIV/0!</v>
      </c>
    </row>
    <row r="14" spans="1:10" s="160" customFormat="1" x14ac:dyDescent="0.2">
      <c r="A14" s="302"/>
      <c r="B14" s="301"/>
      <c r="C14" s="303"/>
      <c r="D14" s="301"/>
      <c r="E14" s="304"/>
    </row>
    <row r="15" spans="1:10" s="160" customFormat="1" x14ac:dyDescent="0.2">
      <c r="A15" s="175" t="s">
        <v>365</v>
      </c>
      <c r="B15" s="306">
        <f>SUM(B11:B13)</f>
        <v>0</v>
      </c>
      <c r="C15" s="303" t="e">
        <f>B15*100/B15</f>
        <v>#DIV/0!</v>
      </c>
      <c r="D15" s="306">
        <f>SUM(D11:D13)</f>
        <v>0</v>
      </c>
      <c r="E15" s="304" t="e">
        <f>D15*100/D15</f>
        <v>#DIV/0!</v>
      </c>
    </row>
    <row r="16" spans="1:10" s="312" customFormat="1" ht="13.5" thickBot="1" x14ac:dyDescent="0.25">
      <c r="A16" s="217"/>
      <c r="B16" s="308">
        <f>'4. ΑΠΟΤΕΛΕΣΜΑΤΑ ΧΡΗΣΗΣ'!D7-'10. ΚΟΣΤΟΣ ΠΩΛΗΘΕΝΤΩΝ'!B15</f>
        <v>0</v>
      </c>
      <c r="C16" s="309"/>
      <c r="D16" s="310">
        <f>'4. ΑΠΟΤΕΛΕΣΜΑΤΑ ΧΡΗΣΗΣ'!H7-'10. ΚΟΣΤΟΣ ΠΩΛΗΘΕΝΤΩΝ'!D15</f>
        <v>0</v>
      </c>
      <c r="E16" s="311"/>
    </row>
    <row r="17" spans="1:3" x14ac:dyDescent="0.2">
      <c r="A17" s="1"/>
      <c r="B17" s="1"/>
      <c r="C17" s="44"/>
    </row>
    <row r="18" spans="1:3" x14ac:dyDescent="0.2">
      <c r="A18" s="1"/>
      <c r="B18" s="1"/>
      <c r="C18" s="44"/>
    </row>
    <row r="44" spans="1:8" x14ac:dyDescent="0.2">
      <c r="B44" s="368"/>
      <c r="C44" s="368"/>
      <c r="D44" s="368"/>
      <c r="E44" s="368"/>
      <c r="F44" s="368"/>
      <c r="G44" s="368"/>
      <c r="H44" s="368"/>
    </row>
    <row r="45" spans="1:8" x14ac:dyDescent="0.2">
      <c r="B45" s="368"/>
      <c r="C45" s="368"/>
      <c r="D45" s="368"/>
      <c r="E45" s="368"/>
      <c r="F45" s="368"/>
      <c r="G45" s="368"/>
      <c r="H45" s="368"/>
    </row>
    <row r="48" spans="1:8" ht="64.5" customHeight="1" x14ac:dyDescent="0.2">
      <c r="A48" s="397"/>
      <c r="B48" s="405"/>
      <c r="C48" s="405"/>
      <c r="D48" s="405"/>
      <c r="E48" s="405"/>
    </row>
  </sheetData>
  <mergeCells count="6">
    <mergeCell ref="A1:E1"/>
    <mergeCell ref="G6:J12"/>
    <mergeCell ref="A48:E48"/>
    <mergeCell ref="B5:C5"/>
    <mergeCell ref="D5:E5"/>
    <mergeCell ref="A3:E3"/>
  </mergeCells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C11:D11 C15:D15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12" sqref="C12:F20"/>
    </sheetView>
  </sheetViews>
  <sheetFormatPr defaultRowHeight="12.75" x14ac:dyDescent="0.2"/>
  <cols>
    <col min="1" max="1" width="3.7109375" style="1" customWidth="1"/>
    <col min="2" max="2" width="34.7109375" style="1" customWidth="1"/>
    <col min="3" max="8" width="12.7109375" style="1" customWidth="1"/>
    <col min="9" max="16384" width="9.140625" style="1"/>
  </cols>
  <sheetData>
    <row r="1" spans="1:8" ht="25.5" customHeight="1" thickBot="1" x14ac:dyDescent="0.25">
      <c r="A1" s="527" t="s">
        <v>452</v>
      </c>
      <c r="B1" s="528"/>
      <c r="C1" s="528"/>
      <c r="D1" s="528"/>
      <c r="E1" s="528"/>
      <c r="F1" s="528"/>
      <c r="G1" s="528"/>
      <c r="H1" s="529"/>
    </row>
    <row r="2" spans="1:8" ht="30" customHeight="1" thickBot="1" x14ac:dyDescent="0.25">
      <c r="A2" s="455" t="s">
        <v>367</v>
      </c>
      <c r="B2" s="539"/>
      <c r="C2" s="539"/>
      <c r="D2" s="539"/>
      <c r="E2" s="539"/>
      <c r="F2" s="539"/>
      <c r="G2" s="539"/>
      <c r="H2" s="540"/>
    </row>
    <row r="3" spans="1:8" ht="13.5" thickBot="1" x14ac:dyDescent="0.25">
      <c r="A3" s="5"/>
      <c r="B3" s="2"/>
      <c r="C3" s="2"/>
      <c r="D3" s="2"/>
      <c r="E3" s="2"/>
      <c r="F3" s="2"/>
      <c r="G3" s="2"/>
      <c r="H3" s="6"/>
    </row>
    <row r="4" spans="1:8" s="313" customFormat="1" ht="28.5" customHeight="1" x14ac:dyDescent="0.2">
      <c r="A4" s="530"/>
      <c r="B4" s="537" t="s">
        <v>368</v>
      </c>
      <c r="C4" s="532" t="s">
        <v>445</v>
      </c>
      <c r="D4" s="532" t="s">
        <v>446</v>
      </c>
      <c r="E4" s="532" t="s">
        <v>447</v>
      </c>
      <c r="F4" s="534" t="s">
        <v>196</v>
      </c>
      <c r="G4" s="535"/>
      <c r="H4" s="536"/>
    </row>
    <row r="5" spans="1:8" s="313" customFormat="1" ht="28.5" customHeight="1" x14ac:dyDescent="0.2">
      <c r="A5" s="531"/>
      <c r="B5" s="538"/>
      <c r="C5" s="533"/>
      <c r="D5" s="533"/>
      <c r="E5" s="533"/>
      <c r="F5" s="55" t="s">
        <v>440</v>
      </c>
      <c r="G5" s="55" t="s">
        <v>441</v>
      </c>
      <c r="H5" s="97" t="s">
        <v>442</v>
      </c>
    </row>
    <row r="6" spans="1:8" s="43" customFormat="1" ht="17.100000000000001" customHeight="1" x14ac:dyDescent="0.2">
      <c r="A6" s="314" t="s">
        <v>0</v>
      </c>
      <c r="B6" s="127" t="s">
        <v>369</v>
      </c>
      <c r="C6" s="127"/>
      <c r="D6" s="127"/>
      <c r="E6" s="127"/>
      <c r="F6" s="130">
        <f>'5. ΙΣΟΛΟΓΙΣΜΟΙ'!E75</f>
        <v>0</v>
      </c>
      <c r="G6" s="130">
        <f>'5. ΙΣΟΛΟΓΙΣΜΟΙ'!G75</f>
        <v>0</v>
      </c>
      <c r="H6" s="131">
        <f>'5. ΙΣΟΛΟΓΙΣΜΟΙ'!H75</f>
        <v>0</v>
      </c>
    </row>
    <row r="7" spans="1:8" s="43" customFormat="1" ht="17.100000000000001" customHeight="1" x14ac:dyDescent="0.2">
      <c r="A7" s="314" t="s">
        <v>1</v>
      </c>
      <c r="B7" s="127" t="s">
        <v>371</v>
      </c>
      <c r="C7" s="127"/>
      <c r="D7" s="127"/>
      <c r="E7" s="130"/>
      <c r="F7" s="130"/>
      <c r="G7" s="130"/>
      <c r="H7" s="131"/>
    </row>
    <row r="8" spans="1:8" s="43" customFormat="1" ht="17.100000000000001" customHeight="1" thickBot="1" x14ac:dyDescent="0.25">
      <c r="A8" s="315"/>
      <c r="B8" s="234" t="s">
        <v>370</v>
      </c>
      <c r="C8" s="316">
        <f t="shared" ref="C8:H8" si="0">SUM(C6:C7)</f>
        <v>0</v>
      </c>
      <c r="D8" s="316">
        <f t="shared" si="0"/>
        <v>0</v>
      </c>
      <c r="E8" s="316">
        <f t="shared" si="0"/>
        <v>0</v>
      </c>
      <c r="F8" s="134">
        <f t="shared" si="0"/>
        <v>0</v>
      </c>
      <c r="G8" s="134">
        <f t="shared" si="0"/>
        <v>0</v>
      </c>
      <c r="H8" s="135">
        <f t="shared" si="0"/>
        <v>0</v>
      </c>
    </row>
    <row r="12" spans="1:8" x14ac:dyDescent="0.2">
      <c r="C12" s="404"/>
      <c r="D12" s="405"/>
      <c r="E12" s="405"/>
      <c r="F12" s="405"/>
    </row>
    <row r="13" spans="1:8" x14ac:dyDescent="0.2">
      <c r="C13" s="405"/>
      <c r="D13" s="405"/>
      <c r="E13" s="405"/>
      <c r="F13" s="405"/>
    </row>
    <row r="14" spans="1:8" x14ac:dyDescent="0.2">
      <c r="C14" s="405"/>
      <c r="D14" s="405"/>
      <c r="E14" s="405"/>
      <c r="F14" s="405"/>
    </row>
    <row r="15" spans="1:8" x14ac:dyDescent="0.2">
      <c r="C15" s="405"/>
      <c r="D15" s="405"/>
      <c r="E15" s="405"/>
      <c r="F15" s="405"/>
    </row>
    <row r="16" spans="1:8" x14ac:dyDescent="0.2">
      <c r="C16" s="405"/>
      <c r="D16" s="405"/>
      <c r="E16" s="405"/>
      <c r="F16" s="405"/>
    </row>
    <row r="17" spans="3:6" x14ac:dyDescent="0.2">
      <c r="C17" s="405"/>
      <c r="D17" s="405"/>
      <c r="E17" s="405"/>
      <c r="F17" s="405"/>
    </row>
    <row r="18" spans="3:6" x14ac:dyDescent="0.2">
      <c r="C18" s="405"/>
      <c r="D18" s="405"/>
      <c r="E18" s="405"/>
      <c r="F18" s="405"/>
    </row>
    <row r="19" spans="3:6" x14ac:dyDescent="0.2">
      <c r="C19" s="405"/>
      <c r="D19" s="405"/>
      <c r="E19" s="405"/>
      <c r="F19" s="405"/>
    </row>
    <row r="20" spans="3:6" x14ac:dyDescent="0.2">
      <c r="C20" s="405"/>
      <c r="D20" s="405"/>
      <c r="E20" s="405"/>
      <c r="F20" s="405"/>
    </row>
    <row r="26" spans="3:6" ht="17.25" customHeight="1" x14ac:dyDescent="0.2"/>
  </sheetData>
  <mergeCells count="9">
    <mergeCell ref="C12:F20"/>
    <mergeCell ref="A1:H1"/>
    <mergeCell ref="A4:A5"/>
    <mergeCell ref="E4:E5"/>
    <mergeCell ref="F4:H4"/>
    <mergeCell ref="B4:B5"/>
    <mergeCell ref="C4:C5"/>
    <mergeCell ref="D4:D5"/>
    <mergeCell ref="A2:H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E8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H8" sqref="H8:K14"/>
    </sheetView>
  </sheetViews>
  <sheetFormatPr defaultRowHeight="12.75" x14ac:dyDescent="0.2"/>
  <cols>
    <col min="1" max="1" width="4.7109375" style="1" customWidth="1"/>
    <col min="2" max="2" width="35.7109375" style="1" customWidth="1"/>
    <col min="3" max="3" width="13.7109375" style="1" customWidth="1"/>
    <col min="4" max="5" width="9.7109375" style="1" customWidth="1"/>
    <col min="6" max="6" width="9.140625" style="1"/>
    <col min="7" max="7" width="8.7109375" style="1" customWidth="1"/>
    <col min="8" max="16384" width="9.140625" style="1"/>
  </cols>
  <sheetData>
    <row r="1" spans="1:11" s="3" customFormat="1" ht="35.25" customHeight="1" thickBot="1" x14ac:dyDescent="0.4">
      <c r="A1" s="409" t="s">
        <v>463</v>
      </c>
      <c r="B1" s="543"/>
      <c r="C1" s="543"/>
      <c r="D1" s="543"/>
      <c r="E1" s="543"/>
      <c r="F1" s="544"/>
    </row>
    <row r="2" spans="1:11" s="3" customFormat="1" ht="17.25" customHeight="1" thickBot="1" x14ac:dyDescent="0.4">
      <c r="A2" s="107"/>
      <c r="B2" s="4"/>
      <c r="C2" s="4"/>
      <c r="D2" s="4"/>
      <c r="E2" s="4"/>
      <c r="F2" s="108"/>
    </row>
    <row r="3" spans="1:11" s="320" customFormat="1" ht="25.5" customHeight="1" thickBot="1" x14ac:dyDescent="0.25">
      <c r="A3" s="317"/>
      <c r="B3" s="173" t="s">
        <v>401</v>
      </c>
      <c r="C3" s="208"/>
      <c r="D3" s="208"/>
      <c r="E3" s="318" t="s">
        <v>5</v>
      </c>
      <c r="F3" s="319"/>
    </row>
    <row r="4" spans="1:11" s="43" customFormat="1" ht="16.5" customHeight="1" thickBot="1" x14ac:dyDescent="0.25">
      <c r="A4" s="101"/>
      <c r="B4" s="102"/>
      <c r="C4" s="103"/>
      <c r="D4" s="103"/>
      <c r="E4" s="103"/>
      <c r="F4" s="104"/>
    </row>
    <row r="5" spans="1:11" s="61" customFormat="1" ht="25.5" customHeight="1" thickBot="1" x14ac:dyDescent="0.25">
      <c r="A5" s="542" t="s">
        <v>10</v>
      </c>
      <c r="B5" s="472"/>
      <c r="C5" s="105"/>
      <c r="D5" s="371" t="s">
        <v>439</v>
      </c>
      <c r="E5" s="371" t="s">
        <v>442</v>
      </c>
      <c r="F5" s="106" t="s">
        <v>374</v>
      </c>
    </row>
    <row r="6" spans="1:11" s="91" customFormat="1" ht="20.100000000000001" customHeight="1" x14ac:dyDescent="0.2">
      <c r="A6" s="111" t="s">
        <v>0</v>
      </c>
      <c r="B6" s="548" t="s">
        <v>260</v>
      </c>
      <c r="C6" s="549"/>
      <c r="D6" s="112">
        <f>'4. ΑΠΟΤΕΛΕΣΜΑΤΑ ΧΡΗΣΗΣ'!D6</f>
        <v>0</v>
      </c>
      <c r="E6" s="112">
        <f>'4. ΑΠΟΤΕΛΕΣΜΑΤΑ ΧΡΗΣΗΣ'!H6</f>
        <v>0</v>
      </c>
      <c r="F6" s="113" t="e">
        <f t="shared" ref="F6:F11" si="0">(E6-D6)/D6</f>
        <v>#DIV/0!</v>
      </c>
    </row>
    <row r="7" spans="1:11" s="91" customFormat="1" ht="20.100000000000001" customHeight="1" x14ac:dyDescent="0.2">
      <c r="A7" s="60" t="s">
        <v>1</v>
      </c>
      <c r="B7" s="488" t="s">
        <v>379</v>
      </c>
      <c r="C7" s="550"/>
      <c r="D7" s="115">
        <f>'4. ΑΠΟΤΕΛΕΣΜΑΤΑ ΧΡΗΣΗΣ'!D19+'4. ΑΠΟΤΕΛΕΣΜΑΤΑ ΧΡΗΣΗΣ'!D16</f>
        <v>0</v>
      </c>
      <c r="E7" s="115">
        <f>'4. ΑΠΟΤΕΛΕΣΜΑΤΑ ΧΡΗΣΗΣ'!H19+'4. ΑΠΟΤΕΛΕΣΜΑΤΑ ΧΡΗΣΗΣ'!H16</f>
        <v>0</v>
      </c>
      <c r="F7" s="113" t="e">
        <f t="shared" si="0"/>
        <v>#DIV/0!</v>
      </c>
    </row>
    <row r="8" spans="1:11" s="91" customFormat="1" ht="20.100000000000001" customHeight="1" x14ac:dyDescent="0.2">
      <c r="A8" s="60" t="s">
        <v>2</v>
      </c>
      <c r="B8" s="488" t="s">
        <v>229</v>
      </c>
      <c r="C8" s="550"/>
      <c r="D8" s="115">
        <f>'5. ΙΣΟΛΟΓΙΣΜΟΙ'!E44</f>
        <v>0</v>
      </c>
      <c r="E8" s="115">
        <f>'5. ΙΣΟΛΟΓΙΣΜΟΙ'!I44</f>
        <v>0</v>
      </c>
      <c r="F8" s="113" t="e">
        <f t="shared" si="0"/>
        <v>#DIV/0!</v>
      </c>
      <c r="H8" s="541"/>
      <c r="I8" s="405"/>
      <c r="J8" s="405"/>
      <c r="K8" s="405"/>
    </row>
    <row r="9" spans="1:11" s="91" customFormat="1" ht="20.100000000000001" customHeight="1" x14ac:dyDescent="0.2">
      <c r="A9" s="60" t="s">
        <v>3</v>
      </c>
      <c r="B9" s="114" t="s">
        <v>375</v>
      </c>
      <c r="C9" s="116" t="s">
        <v>6</v>
      </c>
      <c r="D9" s="117" t="e">
        <f>D7/D6</f>
        <v>#DIV/0!</v>
      </c>
      <c r="E9" s="117" t="e">
        <f>E7/E6</f>
        <v>#DIV/0!</v>
      </c>
      <c r="F9" s="113" t="e">
        <f t="shared" si="0"/>
        <v>#DIV/0!</v>
      </c>
      <c r="H9" s="405"/>
      <c r="I9" s="405"/>
      <c r="J9" s="405"/>
      <c r="K9" s="405"/>
    </row>
    <row r="10" spans="1:11" s="91" customFormat="1" ht="20.100000000000001" customHeight="1" x14ac:dyDescent="0.2">
      <c r="A10" s="60" t="s">
        <v>4</v>
      </c>
      <c r="B10" s="114" t="s">
        <v>376</v>
      </c>
      <c r="C10" s="116" t="s">
        <v>7</v>
      </c>
      <c r="D10" s="117" t="e">
        <f>D6/D8</f>
        <v>#DIV/0!</v>
      </c>
      <c r="E10" s="117" t="e">
        <f>E6/E8</f>
        <v>#DIV/0!</v>
      </c>
      <c r="F10" s="113" t="e">
        <f t="shared" si="0"/>
        <v>#DIV/0!</v>
      </c>
      <c r="H10" s="405"/>
      <c r="I10" s="405"/>
      <c r="J10" s="405"/>
      <c r="K10" s="405"/>
    </row>
    <row r="11" spans="1:11" s="109" customFormat="1" ht="20.100000000000001" customHeight="1" thickBot="1" x14ac:dyDescent="0.25">
      <c r="A11" s="118" t="s">
        <v>9</v>
      </c>
      <c r="B11" s="119" t="s">
        <v>223</v>
      </c>
      <c r="C11" s="120" t="s">
        <v>8</v>
      </c>
      <c r="D11" s="121" t="e">
        <f>D9*D10</f>
        <v>#DIV/0!</v>
      </c>
      <c r="E11" s="121" t="e">
        <f>E9*E10</f>
        <v>#DIV/0!</v>
      </c>
      <c r="F11" s="122" t="e">
        <f t="shared" si="0"/>
        <v>#DIV/0!</v>
      </c>
      <c r="H11" s="405"/>
      <c r="I11" s="405"/>
      <c r="J11" s="405"/>
      <c r="K11" s="405"/>
    </row>
    <row r="12" spans="1:11" s="109" customFormat="1" ht="20.100000000000001" customHeight="1" thickBot="1" x14ac:dyDescent="0.25">
      <c r="A12" s="545"/>
      <c r="B12" s="546"/>
      <c r="C12" s="546"/>
      <c r="D12" s="546"/>
      <c r="E12" s="546"/>
      <c r="F12" s="547"/>
      <c r="H12" s="405"/>
      <c r="I12" s="405"/>
      <c r="J12" s="405"/>
      <c r="K12" s="405"/>
    </row>
    <row r="13" spans="1:11" s="91" customFormat="1" ht="20.100000000000001" customHeight="1" x14ac:dyDescent="0.2">
      <c r="A13" s="111" t="s">
        <v>16</v>
      </c>
      <c r="B13" s="551" t="s">
        <v>260</v>
      </c>
      <c r="C13" s="552"/>
      <c r="D13" s="112">
        <f>'4. ΑΠΟΤΕΛΕΣΜΑΤΑ ΧΡΗΣΗΣ'!D6</f>
        <v>0</v>
      </c>
      <c r="E13" s="112">
        <f>'4. ΑΠΟΤΕΛΕΣΜΑΤΑ ΧΡΗΣΗΣ'!H6</f>
        <v>0</v>
      </c>
      <c r="F13" s="113" t="e">
        <f t="shared" ref="F13:F20" si="1">(E13-D13)/D13</f>
        <v>#DIV/0!</v>
      </c>
      <c r="H13" s="405"/>
      <c r="I13" s="405"/>
      <c r="J13" s="405"/>
      <c r="K13" s="405"/>
    </row>
    <row r="14" spans="1:11" s="91" customFormat="1" ht="20.100000000000001" customHeight="1" x14ac:dyDescent="0.2">
      <c r="A14" s="60" t="s">
        <v>40</v>
      </c>
      <c r="B14" s="488" t="s">
        <v>379</v>
      </c>
      <c r="C14" s="550"/>
      <c r="D14" s="115">
        <f>'4. ΑΠΟΤΕΛΕΣΜΑΤΑ ΧΡΗΣΗΣ'!D19+'4. ΑΠΟΤΕΛΕΣΜΑΤΑ ΧΡΗΣΗΣ'!D16</f>
        <v>0</v>
      </c>
      <c r="E14" s="115">
        <f>'4. ΑΠΟΤΕΛΕΣΜΑΤΑ ΧΡΗΣΗΣ'!H19+'4. ΑΠΟΤΕΛΕΣΜΑΤΑ ΧΡΗΣΗΣ'!H16</f>
        <v>0</v>
      </c>
      <c r="F14" s="113" t="e">
        <f t="shared" si="1"/>
        <v>#DIV/0!</v>
      </c>
      <c r="H14" s="405"/>
      <c r="I14" s="405"/>
      <c r="J14" s="405"/>
      <c r="K14" s="405"/>
    </row>
    <row r="15" spans="1:11" s="91" customFormat="1" ht="20.100000000000001" customHeight="1" x14ac:dyDescent="0.2">
      <c r="A15" s="60" t="s">
        <v>52</v>
      </c>
      <c r="B15" s="488" t="s">
        <v>229</v>
      </c>
      <c r="C15" s="550"/>
      <c r="D15" s="115">
        <f>'5. ΙΣΟΛΟΓΙΣΜΟΙ'!E44</f>
        <v>0</v>
      </c>
      <c r="E15" s="115">
        <f>'5. ΙΣΟΛΟΓΙΣΜΟΙ'!I44</f>
        <v>0</v>
      </c>
      <c r="F15" s="113" t="e">
        <f t="shared" si="1"/>
        <v>#DIV/0!</v>
      </c>
    </row>
    <row r="16" spans="1:11" s="91" customFormat="1" ht="20.100000000000001" customHeight="1" x14ac:dyDescent="0.2">
      <c r="A16" s="60" t="s">
        <v>53</v>
      </c>
      <c r="B16" s="488" t="s">
        <v>230</v>
      </c>
      <c r="C16" s="550"/>
      <c r="D16" s="115">
        <f>'5. ΙΣΟΛΟΓΙΣΜΟΙ'!E59</f>
        <v>0</v>
      </c>
      <c r="E16" s="115">
        <f>'5. ΙΣΟΛΟΓΙΣΜΟΙ'!I59</f>
        <v>0</v>
      </c>
      <c r="F16" s="113" t="e">
        <f t="shared" si="1"/>
        <v>#DIV/0!</v>
      </c>
    </row>
    <row r="17" spans="1:6" s="91" customFormat="1" ht="20.100000000000001" customHeight="1" x14ac:dyDescent="0.2">
      <c r="A17" s="60" t="s">
        <v>54</v>
      </c>
      <c r="B17" s="114" t="s">
        <v>375</v>
      </c>
      <c r="C17" s="116" t="s">
        <v>382</v>
      </c>
      <c r="D17" s="117" t="e">
        <f>D14/D13</f>
        <v>#DIV/0!</v>
      </c>
      <c r="E17" s="117" t="e">
        <f>E14/E13</f>
        <v>#DIV/0!</v>
      </c>
      <c r="F17" s="113" t="e">
        <f t="shared" si="1"/>
        <v>#DIV/0!</v>
      </c>
    </row>
    <row r="18" spans="1:6" s="91" customFormat="1" ht="20.100000000000001" customHeight="1" x14ac:dyDescent="0.2">
      <c r="A18" s="60" t="s">
        <v>55</v>
      </c>
      <c r="B18" s="114" t="s">
        <v>376</v>
      </c>
      <c r="C18" s="116" t="s">
        <v>383</v>
      </c>
      <c r="D18" s="117" t="e">
        <f>D13/D15</f>
        <v>#DIV/0!</v>
      </c>
      <c r="E18" s="117" t="e">
        <f>E13/E15</f>
        <v>#DIV/0!</v>
      </c>
      <c r="F18" s="113" t="e">
        <f t="shared" si="1"/>
        <v>#DIV/0!</v>
      </c>
    </row>
    <row r="19" spans="1:6" s="91" customFormat="1" ht="20.100000000000001" customHeight="1" x14ac:dyDescent="0.2">
      <c r="A19" s="123" t="s">
        <v>56</v>
      </c>
      <c r="B19" s="124" t="s">
        <v>380</v>
      </c>
      <c r="C19" s="116" t="s">
        <v>384</v>
      </c>
      <c r="D19" s="125" t="e">
        <f>D15/D16</f>
        <v>#DIV/0!</v>
      </c>
      <c r="E19" s="125" t="e">
        <f>E15/E16</f>
        <v>#DIV/0!</v>
      </c>
      <c r="F19" s="113" t="e">
        <f t="shared" si="1"/>
        <v>#DIV/0!</v>
      </c>
    </row>
    <row r="20" spans="1:6" s="91" customFormat="1" ht="20.100000000000001" customHeight="1" thickBot="1" x14ac:dyDescent="0.25">
      <c r="A20" s="118" t="s">
        <v>57</v>
      </c>
      <c r="B20" s="119" t="s">
        <v>381</v>
      </c>
      <c r="C20" s="120" t="s">
        <v>385</v>
      </c>
      <c r="D20" s="121" t="e">
        <f>D17*D18*D19</f>
        <v>#DIV/0!</v>
      </c>
      <c r="E20" s="121" t="e">
        <f>E17*E18*E19</f>
        <v>#DIV/0!</v>
      </c>
      <c r="F20" s="122" t="e">
        <f t="shared" si="1"/>
        <v>#DIV/0!</v>
      </c>
    </row>
    <row r="40" spans="1:9" ht="48.75" customHeight="1" x14ac:dyDescent="0.2">
      <c r="A40" s="397"/>
      <c r="B40" s="398"/>
      <c r="C40" s="398"/>
      <c r="D40" s="398"/>
      <c r="E40" s="398"/>
      <c r="F40" s="398"/>
      <c r="G40" s="368"/>
      <c r="H40" s="368"/>
      <c r="I40" s="368"/>
    </row>
  </sheetData>
  <mergeCells count="12">
    <mergeCell ref="B16:C16"/>
    <mergeCell ref="B13:C13"/>
    <mergeCell ref="B14:C14"/>
    <mergeCell ref="B15:C15"/>
    <mergeCell ref="A40:F40"/>
    <mergeCell ref="H8:K14"/>
    <mergeCell ref="A5:B5"/>
    <mergeCell ref="A1:F1"/>
    <mergeCell ref="A12:F12"/>
    <mergeCell ref="B6:C6"/>
    <mergeCell ref="B7:C7"/>
    <mergeCell ref="B8:C8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4" workbookViewId="0">
      <selection activeCell="E14" sqref="E14"/>
    </sheetView>
  </sheetViews>
  <sheetFormatPr defaultRowHeight="12.75" x14ac:dyDescent="0.2"/>
  <cols>
    <col min="1" max="1" width="5.7109375" style="1" customWidth="1"/>
    <col min="2" max="2" width="24.7109375" style="1" customWidth="1"/>
    <col min="3" max="3" width="25.7109375" style="1" customWidth="1"/>
    <col min="4" max="7" width="13.7109375" style="1" customWidth="1"/>
    <col min="8" max="16384" width="9.140625" style="1"/>
  </cols>
  <sheetData>
    <row r="1" spans="1:12" customFormat="1" ht="21" thickBot="1" x14ac:dyDescent="0.25">
      <c r="A1" s="409" t="s">
        <v>451</v>
      </c>
      <c r="B1" s="445"/>
      <c r="C1" s="445"/>
      <c r="D1" s="445"/>
      <c r="E1" s="445"/>
      <c r="F1" s="445"/>
      <c r="G1" s="446"/>
    </row>
    <row r="2" spans="1:12" ht="13.5" thickBot="1" x14ac:dyDescent="0.25">
      <c r="A2" s="5"/>
      <c r="B2" s="2"/>
      <c r="C2" s="2"/>
      <c r="D2" s="2"/>
      <c r="E2" s="2"/>
      <c r="F2" s="2"/>
      <c r="G2" s="6"/>
    </row>
    <row r="3" spans="1:12" s="56" customFormat="1" ht="25.5" customHeight="1" thickBot="1" x14ac:dyDescent="0.25">
      <c r="A3" s="429" t="s">
        <v>377</v>
      </c>
      <c r="B3" s="451"/>
      <c r="C3" s="451"/>
      <c r="D3" s="451"/>
      <c r="E3" s="451"/>
      <c r="F3" s="451"/>
      <c r="G3" s="567"/>
    </row>
    <row r="4" spans="1:12" ht="13.5" thickBot="1" x14ac:dyDescent="0.25">
      <c r="A4" s="5"/>
      <c r="B4" s="2"/>
      <c r="C4" s="2"/>
      <c r="D4" s="2"/>
      <c r="E4" s="2"/>
      <c r="F4" s="2"/>
      <c r="G4" s="6"/>
    </row>
    <row r="5" spans="1:12" s="43" customFormat="1" ht="16.5" thickBot="1" x14ac:dyDescent="0.25">
      <c r="A5" s="126" t="s">
        <v>24</v>
      </c>
      <c r="B5" s="563" t="s">
        <v>259</v>
      </c>
      <c r="C5" s="564"/>
      <c r="D5" s="564"/>
      <c r="E5" s="564"/>
      <c r="F5" s="565"/>
      <c r="G5" s="566"/>
    </row>
    <row r="6" spans="1:12" s="48" customFormat="1" ht="25.5" x14ac:dyDescent="0.2">
      <c r="A6" s="58"/>
      <c r="B6" s="568"/>
      <c r="C6" s="568"/>
      <c r="D6" s="55" t="s">
        <v>439</v>
      </c>
      <c r="E6" s="55" t="s">
        <v>448</v>
      </c>
      <c r="F6" s="55" t="s">
        <v>449</v>
      </c>
      <c r="G6" s="97" t="s">
        <v>450</v>
      </c>
    </row>
    <row r="7" spans="1:12" s="43" customFormat="1" ht="15" customHeight="1" x14ac:dyDescent="0.2">
      <c r="A7" s="60" t="s">
        <v>0</v>
      </c>
      <c r="B7" s="516" t="s">
        <v>293</v>
      </c>
      <c r="C7" s="516"/>
      <c r="D7" s="127">
        <f>'4. ΑΠΟΤΕΛΕΣΜΑΤΑ ΧΡΗΣΗΣ'!D6</f>
        <v>0</v>
      </c>
      <c r="E7" s="127">
        <f>'4. ΑΠΟΤΕΛΕΣΜΑΤΑ ΧΡΗΣΗΣ'!F6</f>
        <v>0</v>
      </c>
      <c r="F7" s="127">
        <f>'4. ΑΠΟΤΕΛΕΣΜΑΤΑ ΧΡΗΣΗΣ'!G6</f>
        <v>0</v>
      </c>
      <c r="G7" s="128">
        <f>'4. ΑΠΟΤΕΛΕΣΜΑΤΑ ΧΡΗΣΗΣ'!H6</f>
        <v>0</v>
      </c>
    </row>
    <row r="8" spans="1:12" s="43" customFormat="1" ht="15" customHeight="1" x14ac:dyDescent="0.2">
      <c r="A8" s="60" t="s">
        <v>1</v>
      </c>
      <c r="B8" s="516" t="s">
        <v>261</v>
      </c>
      <c r="C8" s="516"/>
      <c r="D8" s="127">
        <f>'4. ΑΠΟΤΕΛΕΣΜΑΤΑ ΧΡΗΣΗΣ'!D7</f>
        <v>0</v>
      </c>
      <c r="E8" s="127">
        <f>'4. ΑΠΟΤΕΛΕΣΜΑΤΑ ΧΡΗΣΗΣ'!F7</f>
        <v>0</v>
      </c>
      <c r="F8" s="127">
        <f>'4. ΑΠΟΤΕΛΕΣΜΑΤΑ ΧΡΗΣΗΣ'!G7</f>
        <v>0</v>
      </c>
      <c r="G8" s="128">
        <f>'4. ΑΠΟΤΕΛΕΣΜΑΤΑ ΧΡΗΣΗΣ'!H7</f>
        <v>0</v>
      </c>
    </row>
    <row r="9" spans="1:12" s="43" customFormat="1" ht="15" customHeight="1" x14ac:dyDescent="0.2">
      <c r="A9" s="60" t="s">
        <v>2</v>
      </c>
      <c r="B9" s="561" t="s">
        <v>386</v>
      </c>
      <c r="C9" s="129" t="s">
        <v>222</v>
      </c>
      <c r="D9" s="130" t="e">
        <f>'7. ΑΡΙΘΜΟΔΕΙΚΤΕΣ'!E39</f>
        <v>#DIV/0!</v>
      </c>
      <c r="E9" s="130" t="e">
        <f>'7. ΑΡΙΘΜΟΔΕΙΚΤΕΣ'!J39</f>
        <v>#DIV/0!</v>
      </c>
      <c r="F9" s="130" t="e">
        <f>'7. ΑΡΙΘΜΟΔΕΙΚΤΕΣ'!K39</f>
        <v>#DIV/0!</v>
      </c>
      <c r="G9" s="131" t="e">
        <f>'7. ΑΡΙΘΜΟΔΕΙΚΤΕΣ'!L39</f>
        <v>#DIV/0!</v>
      </c>
      <c r="I9" s="474"/>
      <c r="J9" s="379"/>
      <c r="K9" s="379"/>
      <c r="L9" s="379"/>
    </row>
    <row r="10" spans="1:12" s="43" customFormat="1" ht="15" customHeight="1" x14ac:dyDescent="0.2">
      <c r="A10" s="60" t="s">
        <v>3</v>
      </c>
      <c r="B10" s="562"/>
      <c r="C10" s="129" t="s">
        <v>262</v>
      </c>
      <c r="D10" s="130" t="e">
        <f>'7. ΑΡΙΘΜΟΔΕΙΚΤΕΣ'!E40</f>
        <v>#DIV/0!</v>
      </c>
      <c r="E10" s="130" t="e">
        <f>'7. ΑΡΙΘΜΟΔΕΙΚΤΕΣ'!J40</f>
        <v>#DIV/0!</v>
      </c>
      <c r="F10" s="130" t="e">
        <f>'7. ΑΡΙΘΜΟΔΕΙΚΤΕΣ'!K40</f>
        <v>#DIV/0!</v>
      </c>
      <c r="G10" s="131" t="e">
        <f>'7. ΑΡΙΘΜΟΔΕΙΚΤΕΣ'!L40</f>
        <v>#DIV/0!</v>
      </c>
      <c r="I10" s="379"/>
      <c r="J10" s="379"/>
      <c r="K10" s="379"/>
      <c r="L10" s="379"/>
    </row>
    <row r="11" spans="1:12" s="43" customFormat="1" ht="15" customHeight="1" x14ac:dyDescent="0.2">
      <c r="A11" s="60" t="s">
        <v>4</v>
      </c>
      <c r="B11" s="391"/>
      <c r="C11" s="129" t="s">
        <v>263</v>
      </c>
      <c r="D11" s="130" t="e">
        <f>'7. ΑΡΙΘΜΟΔΕΙΚΤΕΣ'!E41</f>
        <v>#DIV/0!</v>
      </c>
      <c r="E11" s="130" t="e">
        <f>'7. ΑΡΙΘΜΟΔΕΙΚΤΕΣ'!J41</f>
        <v>#DIV/0!</v>
      </c>
      <c r="F11" s="130" t="e">
        <f>'7. ΑΡΙΘΜΟΔΕΙΚΤΕΣ'!K41</f>
        <v>#DIV/0!</v>
      </c>
      <c r="G11" s="131" t="e">
        <f>'7. ΑΡΙΘΜΟΔΕΙΚΤΕΣ'!L41</f>
        <v>#DIV/0!</v>
      </c>
      <c r="I11" s="379"/>
      <c r="J11" s="379"/>
      <c r="K11" s="379"/>
      <c r="L11" s="379"/>
    </row>
    <row r="12" spans="1:12" s="43" customFormat="1" ht="15" customHeight="1" x14ac:dyDescent="0.2">
      <c r="A12" s="60" t="s">
        <v>9</v>
      </c>
      <c r="B12" s="8" t="s">
        <v>265</v>
      </c>
      <c r="C12" s="129" t="s">
        <v>264</v>
      </c>
      <c r="D12" s="130" t="e">
        <f>'7. ΑΡΙΘΜΟΔΕΙΚΤΕΣ'!E42</f>
        <v>#DIV/0!</v>
      </c>
      <c r="E12" s="130" t="e">
        <f>'7. ΑΡΙΘΜΟΔΕΙΚΤΕΣ'!J42</f>
        <v>#DIV/0!</v>
      </c>
      <c r="F12" s="130" t="e">
        <f>'7. ΑΡΙΘΜΟΔΕΙΚΤΕΣ'!K42</f>
        <v>#DIV/0!</v>
      </c>
      <c r="G12" s="131" t="e">
        <f>'7. ΑΡΙΘΜΟΔΕΙΚΤΕΣ'!L42</f>
        <v>#DIV/0!</v>
      </c>
      <c r="I12" s="379"/>
      <c r="J12" s="379"/>
      <c r="K12" s="379"/>
      <c r="L12" s="379"/>
    </row>
    <row r="13" spans="1:12" s="43" customFormat="1" ht="13.5" thickBot="1" x14ac:dyDescent="0.25">
      <c r="A13" s="569"/>
      <c r="B13" s="570"/>
      <c r="C13" s="570"/>
      <c r="D13" s="570"/>
      <c r="E13" s="570"/>
      <c r="F13" s="571"/>
      <c r="G13" s="572"/>
      <c r="I13" s="379"/>
      <c r="J13" s="379"/>
      <c r="K13" s="379"/>
      <c r="L13" s="379"/>
    </row>
    <row r="14" spans="1:12" s="43" customFormat="1" ht="15.75" thickBot="1" x14ac:dyDescent="0.25">
      <c r="A14" s="126" t="s">
        <v>37</v>
      </c>
      <c r="B14" s="554" t="s">
        <v>378</v>
      </c>
      <c r="C14" s="555"/>
      <c r="D14" s="556"/>
      <c r="E14" s="98">
        <v>2009</v>
      </c>
      <c r="F14" s="110">
        <v>2010</v>
      </c>
      <c r="G14" s="99">
        <v>2011</v>
      </c>
      <c r="I14" s="379"/>
      <c r="J14" s="379"/>
      <c r="K14" s="379"/>
      <c r="L14" s="379"/>
    </row>
    <row r="15" spans="1:12" s="43" customFormat="1" ht="15" customHeight="1" x14ac:dyDescent="0.2">
      <c r="A15" s="111" t="s">
        <v>204</v>
      </c>
      <c r="B15" s="390" t="s">
        <v>387</v>
      </c>
      <c r="C15" s="573" t="s">
        <v>266</v>
      </c>
      <c r="D15" s="574"/>
      <c r="E15" s="132" t="e">
        <f>E8*E9/360</f>
        <v>#DIV/0!</v>
      </c>
      <c r="F15" s="132" t="e">
        <f>F8*F9/360</f>
        <v>#DIV/0!</v>
      </c>
      <c r="G15" s="133" t="e">
        <f>G8*G9/360</f>
        <v>#DIV/0!</v>
      </c>
      <c r="I15" s="379"/>
      <c r="J15" s="379"/>
      <c r="K15" s="379"/>
      <c r="L15" s="379"/>
    </row>
    <row r="16" spans="1:12" s="43" customFormat="1" ht="15" customHeight="1" x14ac:dyDescent="0.2">
      <c r="A16" s="60" t="s">
        <v>205</v>
      </c>
      <c r="B16" s="562"/>
      <c r="C16" s="553" t="s">
        <v>269</v>
      </c>
      <c r="D16" s="504"/>
      <c r="E16" s="130" t="e">
        <f t="shared" ref="E16:G17" si="0">E7*E10/360</f>
        <v>#DIV/0!</v>
      </c>
      <c r="F16" s="130" t="e">
        <f t="shared" si="0"/>
        <v>#DIV/0!</v>
      </c>
      <c r="G16" s="131" t="e">
        <f t="shared" si="0"/>
        <v>#DIV/0!</v>
      </c>
      <c r="I16" s="379"/>
      <c r="J16" s="379"/>
      <c r="K16" s="379"/>
      <c r="L16" s="379"/>
    </row>
    <row r="17" spans="1:7" s="43" customFormat="1" ht="15" customHeight="1" thickBot="1" x14ac:dyDescent="0.25">
      <c r="A17" s="60" t="s">
        <v>206</v>
      </c>
      <c r="B17" s="391"/>
      <c r="C17" s="553" t="s">
        <v>270</v>
      </c>
      <c r="D17" s="504"/>
      <c r="E17" s="134" t="e">
        <f t="shared" si="0"/>
        <v>#DIV/0!</v>
      </c>
      <c r="F17" s="134" t="e">
        <f t="shared" si="0"/>
        <v>#DIV/0!</v>
      </c>
      <c r="G17" s="135" t="e">
        <f t="shared" si="0"/>
        <v>#DIV/0!</v>
      </c>
    </row>
    <row r="18" spans="1:7" s="43" customFormat="1" ht="19.5" customHeight="1" thickBot="1" x14ac:dyDescent="0.25">
      <c r="A18" s="100" t="s">
        <v>194</v>
      </c>
      <c r="B18" s="516" t="s">
        <v>267</v>
      </c>
      <c r="C18" s="504"/>
      <c r="D18" s="557"/>
      <c r="E18" s="139" t="e">
        <f>SUM(E15:E17)</f>
        <v>#DIV/0!</v>
      </c>
      <c r="F18" s="139" t="e">
        <f>SUM(F15:F17)</f>
        <v>#DIV/0!</v>
      </c>
      <c r="G18" s="139" t="e">
        <f>SUM(G15:G17)</f>
        <v>#DIV/0!</v>
      </c>
    </row>
    <row r="19" spans="1:7" s="43" customFormat="1" ht="15" customHeight="1" thickBot="1" x14ac:dyDescent="0.25">
      <c r="A19" s="60" t="s">
        <v>207</v>
      </c>
      <c r="B19" s="8" t="s">
        <v>265</v>
      </c>
      <c r="C19" s="553" t="s">
        <v>271</v>
      </c>
      <c r="D19" s="504"/>
      <c r="E19" s="136" t="e">
        <f>E8*E12/360</f>
        <v>#DIV/0!</v>
      </c>
      <c r="F19" s="136" t="e">
        <f>F8*F12/360</f>
        <v>#DIV/0!</v>
      </c>
      <c r="G19" s="137" t="e">
        <f>G8*G12/360</f>
        <v>#DIV/0!</v>
      </c>
    </row>
    <row r="20" spans="1:7" s="43" customFormat="1" ht="19.5" customHeight="1" thickBot="1" x14ac:dyDescent="0.25">
      <c r="A20" s="138" t="s">
        <v>195</v>
      </c>
      <c r="B20" s="558" t="s">
        <v>268</v>
      </c>
      <c r="C20" s="559"/>
      <c r="D20" s="560"/>
      <c r="E20" s="139" t="e">
        <f>E18-E19</f>
        <v>#DIV/0!</v>
      </c>
      <c r="F20" s="139" t="e">
        <f>F18-F19</f>
        <v>#DIV/0!</v>
      </c>
      <c r="G20" s="139" t="e">
        <f>G18-G19</f>
        <v>#DIV/0!</v>
      </c>
    </row>
    <row r="21" spans="1:7" ht="19.5" customHeight="1" thickBot="1" x14ac:dyDescent="0.25">
      <c r="A21" s="148"/>
      <c r="B21" s="464" t="s">
        <v>392</v>
      </c>
      <c r="C21" s="464"/>
      <c r="D21" s="149" t="s">
        <v>393</v>
      </c>
      <c r="E21" s="150" t="e">
        <f>E20/E7</f>
        <v>#DIV/0!</v>
      </c>
      <c r="F21" s="150" t="e">
        <f>F20/F7</f>
        <v>#DIV/0!</v>
      </c>
      <c r="G21" s="150" t="e">
        <f>G20/G7</f>
        <v>#DIV/0!</v>
      </c>
    </row>
    <row r="26" spans="1:7" ht="17.25" customHeight="1" x14ac:dyDescent="0.2"/>
  </sheetData>
  <mergeCells count="18">
    <mergeCell ref="A1:G1"/>
    <mergeCell ref="C19:D19"/>
    <mergeCell ref="B18:D18"/>
    <mergeCell ref="B20:D20"/>
    <mergeCell ref="B9:B11"/>
    <mergeCell ref="B5:G5"/>
    <mergeCell ref="A3:G3"/>
    <mergeCell ref="B6:C6"/>
    <mergeCell ref="A13:G13"/>
    <mergeCell ref="B7:C7"/>
    <mergeCell ref="B8:C8"/>
    <mergeCell ref="B15:B17"/>
    <mergeCell ref="C15:D15"/>
    <mergeCell ref="C16:D16"/>
    <mergeCell ref="C17:D17"/>
    <mergeCell ref="B14:D14"/>
    <mergeCell ref="I9:L16"/>
    <mergeCell ref="B21:C21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B157" workbookViewId="0">
      <selection activeCell="E48" sqref="E48:I54"/>
    </sheetView>
  </sheetViews>
  <sheetFormatPr defaultRowHeight="12.75" x14ac:dyDescent="0.2"/>
  <cols>
    <col min="1" max="1" width="3.42578125" style="1" customWidth="1"/>
    <col min="2" max="2" width="40.7109375" style="1" customWidth="1"/>
    <col min="3" max="3" width="12.7109375" style="1" customWidth="1"/>
    <col min="4" max="4" width="13.85546875" style="1" customWidth="1"/>
    <col min="5" max="5" width="7.7109375" style="1" customWidth="1"/>
    <col min="6" max="7" width="6.28515625" style="1" customWidth="1"/>
    <col min="8" max="8" width="7.7109375" style="1" customWidth="1"/>
    <col min="9" max="10" width="6.28515625" style="1" customWidth="1"/>
    <col min="11" max="16384" width="9.140625" style="1"/>
  </cols>
  <sheetData>
    <row r="1" spans="1:10" s="170" customFormat="1" ht="27" customHeight="1" thickBot="1" x14ac:dyDescent="0.35">
      <c r="A1" s="380" t="s">
        <v>462</v>
      </c>
      <c r="B1" s="381"/>
      <c r="C1" s="381"/>
      <c r="D1" s="381"/>
      <c r="E1" s="381"/>
      <c r="F1" s="381"/>
      <c r="G1" s="381"/>
      <c r="H1" s="381"/>
      <c r="I1" s="381"/>
      <c r="J1" s="382"/>
    </row>
    <row r="2" spans="1:10" s="171" customFormat="1" ht="18.75" thickBot="1" x14ac:dyDescent="0.25">
      <c r="A2" s="383" t="s">
        <v>23</v>
      </c>
      <c r="B2" s="384"/>
      <c r="C2" s="384"/>
      <c r="D2" s="384"/>
      <c r="E2" s="384"/>
      <c r="F2" s="384"/>
      <c r="G2" s="384"/>
      <c r="H2" s="384"/>
      <c r="I2" s="384"/>
      <c r="J2" s="385"/>
    </row>
    <row r="3" spans="1:10" ht="18.75" customHeight="1" x14ac:dyDescent="0.2">
      <c r="A3" s="386" t="s">
        <v>31</v>
      </c>
      <c r="B3" s="387"/>
      <c r="C3" s="390" t="s">
        <v>32</v>
      </c>
      <c r="D3" s="392" t="s">
        <v>34</v>
      </c>
      <c r="E3" s="394" t="s">
        <v>440</v>
      </c>
      <c r="F3" s="395"/>
      <c r="G3" s="396"/>
      <c r="H3" s="394" t="s">
        <v>441</v>
      </c>
      <c r="I3" s="395"/>
      <c r="J3" s="396"/>
    </row>
    <row r="4" spans="1:10" ht="15.95" customHeight="1" x14ac:dyDescent="0.2">
      <c r="A4" s="388"/>
      <c r="B4" s="389"/>
      <c r="C4" s="391"/>
      <c r="D4" s="393"/>
      <c r="E4" s="24" t="s">
        <v>440</v>
      </c>
      <c r="F4" s="24" t="s">
        <v>29</v>
      </c>
      <c r="G4" s="24" t="s">
        <v>30</v>
      </c>
      <c r="H4" s="24" t="s">
        <v>441</v>
      </c>
      <c r="I4" s="24" t="s">
        <v>29</v>
      </c>
      <c r="J4" s="62" t="s">
        <v>30</v>
      </c>
    </row>
    <row r="5" spans="1:10" ht="15" customHeight="1" x14ac:dyDescent="0.2">
      <c r="A5" s="16" t="s">
        <v>24</v>
      </c>
      <c r="B5" s="17" t="s">
        <v>306</v>
      </c>
      <c r="C5" s="17"/>
      <c r="D5" s="17"/>
      <c r="E5" s="14"/>
      <c r="F5" s="14"/>
      <c r="G5" s="14"/>
      <c r="H5" s="14"/>
      <c r="I5" s="14"/>
      <c r="J5" s="63"/>
    </row>
    <row r="6" spans="1:10" ht="15" customHeight="1" x14ac:dyDescent="0.2">
      <c r="A6" s="9" t="s">
        <v>0</v>
      </c>
      <c r="B6" s="7" t="s">
        <v>17</v>
      </c>
      <c r="C6" s="7"/>
      <c r="D6" s="25" t="e">
        <f>C6/C14</f>
        <v>#DIV/0!</v>
      </c>
      <c r="E6" s="14">
        <f>F6+G6</f>
        <v>0</v>
      </c>
      <c r="F6" s="14"/>
      <c r="G6" s="14"/>
      <c r="H6" s="14">
        <f>I6+J6</f>
        <v>0</v>
      </c>
      <c r="I6" s="14"/>
      <c r="J6" s="63"/>
    </row>
    <row r="7" spans="1:10" ht="15" customHeight="1" x14ac:dyDescent="0.2">
      <c r="A7" s="9" t="s">
        <v>1</v>
      </c>
      <c r="B7" s="7" t="s">
        <v>70</v>
      </c>
      <c r="C7" s="7"/>
      <c r="D7" s="25" t="e">
        <f>C7/C14</f>
        <v>#DIV/0!</v>
      </c>
      <c r="E7" s="14">
        <f t="shared" ref="E7:E19" si="0">F7+G7</f>
        <v>0</v>
      </c>
      <c r="F7" s="14"/>
      <c r="G7" s="14"/>
      <c r="H7" s="14">
        <f t="shared" ref="H7:H13" si="1">I7+J7</f>
        <v>0</v>
      </c>
      <c r="I7" s="14"/>
      <c r="J7" s="63"/>
    </row>
    <row r="8" spans="1:10" ht="15" customHeight="1" x14ac:dyDescent="0.2">
      <c r="A8" s="9" t="s">
        <v>2</v>
      </c>
      <c r="B8" s="7" t="s">
        <v>19</v>
      </c>
      <c r="C8" s="7"/>
      <c r="D8" s="25" t="e">
        <f>C8/C14</f>
        <v>#DIV/0!</v>
      </c>
      <c r="E8" s="14">
        <f>F8+G8</f>
        <v>0</v>
      </c>
      <c r="F8" s="14"/>
      <c r="G8" s="14"/>
      <c r="H8" s="14">
        <f t="shared" si="1"/>
        <v>0</v>
      </c>
      <c r="I8" s="14"/>
      <c r="J8" s="63"/>
    </row>
    <row r="9" spans="1:10" ht="15" customHeight="1" x14ac:dyDescent="0.2">
      <c r="A9" s="9" t="s">
        <v>3</v>
      </c>
      <c r="B9" s="7" t="s">
        <v>25</v>
      </c>
      <c r="C9" s="7"/>
      <c r="D9" s="25" t="e">
        <f>C9/C14</f>
        <v>#DIV/0!</v>
      </c>
      <c r="E9" s="14">
        <f t="shared" si="0"/>
        <v>0</v>
      </c>
      <c r="F9" s="14"/>
      <c r="G9" s="14"/>
      <c r="H9" s="14">
        <f t="shared" si="1"/>
        <v>0</v>
      </c>
      <c r="I9" s="14"/>
      <c r="J9" s="63"/>
    </row>
    <row r="10" spans="1:10" ht="15" customHeight="1" x14ac:dyDescent="0.2">
      <c r="A10" s="18" t="s">
        <v>4</v>
      </c>
      <c r="B10" s="19" t="s">
        <v>26</v>
      </c>
      <c r="C10" s="19"/>
      <c r="D10" s="25" t="e">
        <f>C10/C14</f>
        <v>#DIV/0!</v>
      </c>
      <c r="E10" s="14">
        <f t="shared" si="0"/>
        <v>0</v>
      </c>
      <c r="F10" s="20"/>
      <c r="G10" s="20"/>
      <c r="H10" s="14">
        <f t="shared" si="1"/>
        <v>0</v>
      </c>
      <c r="I10" s="20"/>
      <c r="J10" s="64"/>
    </row>
    <row r="11" spans="1:10" ht="15" customHeight="1" x14ac:dyDescent="0.2">
      <c r="A11" s="9" t="s">
        <v>9</v>
      </c>
      <c r="B11" s="7" t="s">
        <v>27</v>
      </c>
      <c r="C11" s="7"/>
      <c r="D11" s="25" t="e">
        <f>C11/C14</f>
        <v>#DIV/0!</v>
      </c>
      <c r="E11" s="14">
        <f t="shared" si="0"/>
        <v>0</v>
      </c>
      <c r="F11" s="14"/>
      <c r="G11" s="14"/>
      <c r="H11" s="14">
        <f t="shared" si="1"/>
        <v>0</v>
      </c>
      <c r="I11" s="14"/>
      <c r="J11" s="63"/>
    </row>
    <row r="12" spans="1:10" ht="15" customHeight="1" x14ac:dyDescent="0.2">
      <c r="A12" s="21" t="s">
        <v>16</v>
      </c>
      <c r="B12" s="22" t="s">
        <v>28</v>
      </c>
      <c r="C12" s="22"/>
      <c r="D12" s="25" t="e">
        <f>C12/C14</f>
        <v>#DIV/0!</v>
      </c>
      <c r="E12" s="14">
        <f t="shared" si="0"/>
        <v>0</v>
      </c>
      <c r="F12" s="23"/>
      <c r="G12" s="23"/>
      <c r="H12" s="14">
        <f t="shared" si="1"/>
        <v>0</v>
      </c>
      <c r="I12" s="23"/>
      <c r="J12" s="65"/>
    </row>
    <row r="13" spans="1:10" ht="15" customHeight="1" x14ac:dyDescent="0.2">
      <c r="A13" s="21" t="s">
        <v>40</v>
      </c>
      <c r="B13" s="22" t="s">
        <v>39</v>
      </c>
      <c r="C13" s="22"/>
      <c r="D13" s="25" t="e">
        <f>C13/C14</f>
        <v>#DIV/0!</v>
      </c>
      <c r="E13" s="14">
        <f t="shared" si="0"/>
        <v>0</v>
      </c>
      <c r="F13" s="23"/>
      <c r="G13" s="23"/>
      <c r="H13" s="14">
        <f t="shared" si="1"/>
        <v>0</v>
      </c>
      <c r="I13" s="23"/>
      <c r="J13" s="65"/>
    </row>
    <row r="14" spans="1:10" ht="15" customHeight="1" x14ac:dyDescent="0.2">
      <c r="A14" s="21"/>
      <c r="B14" s="31" t="s">
        <v>33</v>
      </c>
      <c r="C14" s="31">
        <f>SUM(C6:C13)</f>
        <v>0</v>
      </c>
      <c r="D14" s="25" t="e">
        <f>C14/C14</f>
        <v>#DIV/0!</v>
      </c>
      <c r="E14" s="32">
        <f t="shared" ref="E14:J15" si="2">SUM(E6:E13)</f>
        <v>0</v>
      </c>
      <c r="F14" s="27">
        <f t="shared" si="2"/>
        <v>0</v>
      </c>
      <c r="G14" s="27">
        <f t="shared" si="2"/>
        <v>0</v>
      </c>
      <c r="H14" s="32">
        <f t="shared" si="2"/>
        <v>0</v>
      </c>
      <c r="I14" s="27">
        <f t="shared" si="2"/>
        <v>0</v>
      </c>
      <c r="J14" s="66">
        <f t="shared" si="2"/>
        <v>0</v>
      </c>
    </row>
    <row r="15" spans="1:10" ht="15" customHeight="1" x14ac:dyDescent="0.2">
      <c r="A15" s="21" t="s">
        <v>52</v>
      </c>
      <c r="B15" s="22" t="s">
        <v>35</v>
      </c>
      <c r="C15" s="22"/>
      <c r="D15" s="26" t="e">
        <f>C15/C14</f>
        <v>#DIV/0!</v>
      </c>
      <c r="E15" s="14">
        <f t="shared" si="0"/>
        <v>0</v>
      </c>
      <c r="F15" s="23"/>
      <c r="G15" s="23"/>
      <c r="H15" s="32">
        <f t="shared" si="2"/>
        <v>0</v>
      </c>
      <c r="I15" s="27"/>
      <c r="J15" s="65"/>
    </row>
    <row r="16" spans="1:10" ht="15" customHeight="1" x14ac:dyDescent="0.2">
      <c r="A16" s="21"/>
      <c r="B16" s="22"/>
      <c r="C16" s="22"/>
      <c r="D16" s="26"/>
      <c r="E16" s="23"/>
      <c r="F16" s="23"/>
      <c r="G16" s="23"/>
      <c r="H16" s="23"/>
      <c r="I16" s="23"/>
      <c r="J16" s="65"/>
    </row>
    <row r="17" spans="1:10" ht="15" customHeight="1" x14ac:dyDescent="0.2">
      <c r="A17" s="72" t="s">
        <v>37</v>
      </c>
      <c r="B17" s="31" t="s">
        <v>314</v>
      </c>
      <c r="C17" s="22"/>
      <c r="D17" s="26"/>
      <c r="E17" s="14">
        <f t="shared" si="0"/>
        <v>0</v>
      </c>
      <c r="F17" s="23"/>
      <c r="G17" s="23"/>
      <c r="H17" s="14">
        <f>I17+J17</f>
        <v>0</v>
      </c>
      <c r="I17" s="23"/>
      <c r="J17" s="65"/>
    </row>
    <row r="18" spans="1:10" ht="15" customHeight="1" x14ac:dyDescent="0.2">
      <c r="A18" s="21"/>
      <c r="B18" s="31"/>
      <c r="C18" s="22"/>
      <c r="D18" s="26"/>
      <c r="E18" s="23"/>
      <c r="F18" s="23"/>
      <c r="G18" s="23"/>
      <c r="H18" s="23"/>
      <c r="I18" s="23"/>
      <c r="J18" s="65"/>
    </row>
    <row r="19" spans="1:10" ht="15" customHeight="1" x14ac:dyDescent="0.2">
      <c r="A19" s="72" t="s">
        <v>50</v>
      </c>
      <c r="B19" s="31" t="s">
        <v>304</v>
      </c>
      <c r="C19" s="22"/>
      <c r="D19" s="26"/>
      <c r="E19" s="14">
        <f t="shared" si="0"/>
        <v>0</v>
      </c>
      <c r="F19" s="23"/>
      <c r="G19" s="23"/>
      <c r="H19" s="14">
        <f>I19+J19</f>
        <v>0</v>
      </c>
      <c r="I19" s="23"/>
      <c r="J19" s="65"/>
    </row>
    <row r="20" spans="1:10" ht="15" customHeight="1" x14ac:dyDescent="0.2">
      <c r="A20" s="21"/>
      <c r="B20" s="31"/>
      <c r="C20" s="22"/>
      <c r="D20" s="26"/>
      <c r="E20" s="23"/>
      <c r="F20" s="23"/>
      <c r="G20" s="23"/>
      <c r="H20" s="23"/>
      <c r="I20" s="23"/>
      <c r="J20" s="65"/>
    </row>
    <row r="21" spans="1:10" ht="15" customHeight="1" x14ac:dyDescent="0.2">
      <c r="A21" s="73" t="s">
        <v>194</v>
      </c>
      <c r="B21" s="31" t="s">
        <v>307</v>
      </c>
      <c r="C21" s="31">
        <f>C14+C17+C19</f>
        <v>0</v>
      </c>
      <c r="D21" s="31"/>
      <c r="E21" s="31">
        <f t="shared" ref="E21:J21" si="3">E14+E17+E19</f>
        <v>0</v>
      </c>
      <c r="F21" s="22">
        <f t="shared" si="3"/>
        <v>0</v>
      </c>
      <c r="G21" s="22">
        <f t="shared" si="3"/>
        <v>0</v>
      </c>
      <c r="H21" s="31">
        <f t="shared" si="3"/>
        <v>0</v>
      </c>
      <c r="I21" s="22">
        <f t="shared" si="3"/>
        <v>0</v>
      </c>
      <c r="J21" s="54">
        <f t="shared" si="3"/>
        <v>0</v>
      </c>
    </row>
    <row r="22" spans="1:10" ht="15" customHeight="1" x14ac:dyDescent="0.2">
      <c r="A22" s="21"/>
      <c r="B22" s="22"/>
      <c r="C22" s="22"/>
      <c r="D22" s="22"/>
      <c r="E22" s="23"/>
      <c r="F22" s="23"/>
      <c r="G22" s="23"/>
      <c r="H22" s="23"/>
      <c r="I22" s="23"/>
      <c r="J22" s="65"/>
    </row>
    <row r="23" spans="1:10" ht="15" customHeight="1" x14ac:dyDescent="0.2">
      <c r="A23" s="53" t="s">
        <v>195</v>
      </c>
      <c r="B23" s="17" t="s">
        <v>38</v>
      </c>
      <c r="C23" s="22"/>
      <c r="D23" s="22"/>
      <c r="E23" s="23"/>
      <c r="F23" s="23"/>
      <c r="G23" s="23"/>
      <c r="H23" s="23"/>
      <c r="I23" s="23"/>
      <c r="J23" s="65"/>
    </row>
    <row r="24" spans="1:10" ht="15" customHeight="1" x14ac:dyDescent="0.2">
      <c r="A24" s="21" t="s">
        <v>53</v>
      </c>
      <c r="B24" s="22" t="s">
        <v>41</v>
      </c>
      <c r="C24" s="22"/>
      <c r="D24" s="25" t="e">
        <f>C24/C34</f>
        <v>#DIV/0!</v>
      </c>
      <c r="E24" s="14">
        <f t="shared" ref="E24:E33" si="4">F24+G24</f>
        <v>0</v>
      </c>
      <c r="F24" s="23"/>
      <c r="G24" s="23"/>
      <c r="H24" s="14">
        <f t="shared" ref="H24:H33" si="5">I24+J24</f>
        <v>0</v>
      </c>
      <c r="I24" s="23"/>
      <c r="J24" s="65"/>
    </row>
    <row r="25" spans="1:10" ht="15" customHeight="1" x14ac:dyDescent="0.2">
      <c r="A25" s="21" t="s">
        <v>54</v>
      </c>
      <c r="B25" s="22" t="s">
        <v>69</v>
      </c>
      <c r="C25" s="22"/>
      <c r="D25" s="25" t="e">
        <f>C25/C34</f>
        <v>#DIV/0!</v>
      </c>
      <c r="E25" s="14">
        <f t="shared" si="4"/>
        <v>0</v>
      </c>
      <c r="F25" s="23"/>
      <c r="G25" s="23"/>
      <c r="H25" s="14">
        <f t="shared" si="5"/>
        <v>0</v>
      </c>
      <c r="I25" s="23"/>
      <c r="J25" s="65"/>
    </row>
    <row r="26" spans="1:10" ht="15" customHeight="1" x14ac:dyDescent="0.2">
      <c r="A26" s="21" t="s">
        <v>55</v>
      </c>
      <c r="B26" s="22" t="s">
        <v>42</v>
      </c>
      <c r="C26" s="22"/>
      <c r="D26" s="25" t="e">
        <f>C26/C34</f>
        <v>#DIV/0!</v>
      </c>
      <c r="E26" s="14">
        <f t="shared" si="4"/>
        <v>0</v>
      </c>
      <c r="F26" s="23"/>
      <c r="G26" s="23"/>
      <c r="H26" s="14">
        <f t="shared" si="5"/>
        <v>0</v>
      </c>
      <c r="I26" s="23"/>
      <c r="J26" s="65"/>
    </row>
    <row r="27" spans="1:10" ht="15" customHeight="1" x14ac:dyDescent="0.2">
      <c r="A27" s="21" t="s">
        <v>56</v>
      </c>
      <c r="B27" s="22" t="s">
        <v>310</v>
      </c>
      <c r="C27" s="22"/>
      <c r="D27" s="25" t="e">
        <f>C27/C35</f>
        <v>#DIV/0!</v>
      </c>
      <c r="E27" s="14">
        <f t="shared" si="4"/>
        <v>0</v>
      </c>
      <c r="F27" s="23"/>
      <c r="G27" s="23"/>
      <c r="H27" s="14">
        <f t="shared" si="5"/>
        <v>0</v>
      </c>
      <c r="I27" s="23"/>
      <c r="J27" s="65"/>
    </row>
    <row r="28" spans="1:10" ht="15" customHeight="1" x14ac:dyDescent="0.2">
      <c r="A28" s="21" t="s">
        <v>57</v>
      </c>
      <c r="B28" s="22" t="s">
        <v>43</v>
      </c>
      <c r="C28" s="22"/>
      <c r="D28" s="25" t="e">
        <f>C28/C34</f>
        <v>#DIV/0!</v>
      </c>
      <c r="E28" s="14">
        <f t="shared" si="4"/>
        <v>0</v>
      </c>
      <c r="F28" s="23"/>
      <c r="G28" s="23"/>
      <c r="H28" s="14">
        <f t="shared" si="5"/>
        <v>0</v>
      </c>
      <c r="I28" s="23"/>
      <c r="J28" s="65"/>
    </row>
    <row r="29" spans="1:10" ht="15" customHeight="1" x14ac:dyDescent="0.2">
      <c r="A29" s="21" t="s">
        <v>58</v>
      </c>
      <c r="B29" s="22" t="s">
        <v>44</v>
      </c>
      <c r="C29" s="22"/>
      <c r="D29" s="25" t="e">
        <f>C29/C34</f>
        <v>#DIV/0!</v>
      </c>
      <c r="E29" s="14">
        <f t="shared" si="4"/>
        <v>0</v>
      </c>
      <c r="F29" s="23"/>
      <c r="G29" s="23"/>
      <c r="H29" s="14">
        <f t="shared" si="5"/>
        <v>0</v>
      </c>
      <c r="I29" s="23"/>
      <c r="J29" s="65"/>
    </row>
    <row r="30" spans="1:10" ht="15" customHeight="1" x14ac:dyDescent="0.2">
      <c r="A30" s="21" t="s">
        <v>59</v>
      </c>
      <c r="B30" s="22" t="s">
        <v>45</v>
      </c>
      <c r="C30" s="22"/>
      <c r="D30" s="25" t="e">
        <f>C30/C35</f>
        <v>#DIV/0!</v>
      </c>
      <c r="E30" s="14">
        <f t="shared" si="4"/>
        <v>0</v>
      </c>
      <c r="F30" s="23"/>
      <c r="G30" s="23"/>
      <c r="H30" s="14">
        <f t="shared" si="5"/>
        <v>0</v>
      </c>
      <c r="I30" s="23"/>
      <c r="J30" s="65"/>
    </row>
    <row r="31" spans="1:10" ht="15" customHeight="1" x14ac:dyDescent="0.2">
      <c r="A31" s="21" t="s">
        <v>60</v>
      </c>
      <c r="B31" s="22" t="s">
        <v>46</v>
      </c>
      <c r="C31" s="22"/>
      <c r="D31" s="25" t="e">
        <f>C31/C34</f>
        <v>#DIV/0!</v>
      </c>
      <c r="E31" s="14">
        <f t="shared" si="4"/>
        <v>0</v>
      </c>
      <c r="F31" s="23"/>
      <c r="G31" s="23"/>
      <c r="H31" s="14">
        <f t="shared" si="5"/>
        <v>0</v>
      </c>
      <c r="I31" s="23"/>
      <c r="J31" s="65"/>
    </row>
    <row r="32" spans="1:10" ht="15" customHeight="1" x14ac:dyDescent="0.2">
      <c r="A32" s="21" t="s">
        <v>61</v>
      </c>
      <c r="B32" s="22" t="s">
        <v>47</v>
      </c>
      <c r="C32" s="22"/>
      <c r="D32" s="25" t="e">
        <f>C32/C34</f>
        <v>#DIV/0!</v>
      </c>
      <c r="E32" s="14">
        <f t="shared" si="4"/>
        <v>0</v>
      </c>
      <c r="F32" s="23"/>
      <c r="G32" s="23"/>
      <c r="H32" s="14">
        <f t="shared" si="5"/>
        <v>0</v>
      </c>
      <c r="I32" s="23"/>
      <c r="J32" s="65"/>
    </row>
    <row r="33" spans="1:13" ht="15" customHeight="1" x14ac:dyDescent="0.2">
      <c r="A33" s="21" t="s">
        <v>62</v>
      </c>
      <c r="B33" s="22" t="s">
        <v>48</v>
      </c>
      <c r="C33" s="22"/>
      <c r="D33" s="25" t="e">
        <f>C33/C34</f>
        <v>#DIV/0!</v>
      </c>
      <c r="E33" s="14">
        <f t="shared" si="4"/>
        <v>0</v>
      </c>
      <c r="F33" s="23"/>
      <c r="G33" s="23"/>
      <c r="H33" s="14">
        <f t="shared" si="5"/>
        <v>0</v>
      </c>
      <c r="I33" s="23"/>
      <c r="J33" s="65"/>
    </row>
    <row r="34" spans="1:13" ht="15" customHeight="1" x14ac:dyDescent="0.2">
      <c r="A34" s="21"/>
      <c r="B34" s="31" t="s">
        <v>49</v>
      </c>
      <c r="C34" s="31">
        <f>SUM(C24:C33)</f>
        <v>0</v>
      </c>
      <c r="D34" s="25" t="e">
        <f>C34/C34</f>
        <v>#DIV/0!</v>
      </c>
      <c r="E34" s="31">
        <f t="shared" ref="E34:J34" si="6">SUM(E24:E33)</f>
        <v>0</v>
      </c>
      <c r="F34" s="22">
        <f t="shared" si="6"/>
        <v>0</v>
      </c>
      <c r="G34" s="22">
        <f t="shared" si="6"/>
        <v>0</v>
      </c>
      <c r="H34" s="31">
        <f t="shared" si="6"/>
        <v>0</v>
      </c>
      <c r="I34" s="22">
        <f t="shared" si="6"/>
        <v>0</v>
      </c>
      <c r="J34" s="54">
        <f t="shared" si="6"/>
        <v>0</v>
      </c>
    </row>
    <row r="35" spans="1:13" ht="15" customHeight="1" x14ac:dyDescent="0.2">
      <c r="A35" s="21"/>
      <c r="B35" s="31"/>
      <c r="C35" s="31"/>
      <c r="D35" s="25"/>
      <c r="E35" s="31"/>
      <c r="F35" s="22"/>
      <c r="G35" s="22"/>
      <c r="H35" s="31"/>
      <c r="I35" s="22"/>
      <c r="J35" s="54"/>
    </row>
    <row r="36" spans="1:13" s="43" customFormat="1" ht="30" customHeight="1" x14ac:dyDescent="0.2">
      <c r="A36" s="85"/>
      <c r="B36" s="86" t="s">
        <v>342</v>
      </c>
      <c r="C36" s="87">
        <f>C21+C34</f>
        <v>0</v>
      </c>
      <c r="D36" s="87"/>
      <c r="E36" s="87">
        <f t="shared" ref="E36:J36" si="7">E21+E34</f>
        <v>0</v>
      </c>
      <c r="F36" s="88">
        <f t="shared" si="7"/>
        <v>0</v>
      </c>
      <c r="G36" s="88">
        <f t="shared" si="7"/>
        <v>0</v>
      </c>
      <c r="H36" s="87">
        <f t="shared" si="7"/>
        <v>0</v>
      </c>
      <c r="I36" s="88">
        <f t="shared" si="7"/>
        <v>0</v>
      </c>
      <c r="J36" s="89">
        <f t="shared" si="7"/>
        <v>0</v>
      </c>
    </row>
    <row r="37" spans="1:13" ht="15" customHeight="1" x14ac:dyDescent="0.2">
      <c r="A37" s="9"/>
      <c r="B37" s="7"/>
      <c r="C37" s="7"/>
      <c r="D37" s="7"/>
      <c r="E37" s="14"/>
      <c r="F37" s="14"/>
      <c r="G37" s="14"/>
      <c r="H37" s="14"/>
      <c r="I37" s="14"/>
      <c r="J37" s="63"/>
    </row>
    <row r="38" spans="1:13" ht="15" customHeight="1" x14ac:dyDescent="0.2">
      <c r="A38" s="29" t="s">
        <v>403</v>
      </c>
      <c r="B38" s="17" t="s">
        <v>51</v>
      </c>
      <c r="C38" s="22"/>
      <c r="D38" s="22"/>
      <c r="E38" s="23"/>
      <c r="F38" s="23"/>
      <c r="G38" s="23"/>
      <c r="H38" s="23"/>
      <c r="I38" s="23"/>
      <c r="J38" s="65"/>
    </row>
    <row r="39" spans="1:13" ht="15" customHeight="1" x14ac:dyDescent="0.2">
      <c r="A39" s="9" t="s">
        <v>63</v>
      </c>
      <c r="B39" s="7" t="s">
        <v>66</v>
      </c>
      <c r="C39" s="7"/>
      <c r="D39" s="25" t="e">
        <f>C39/C42</f>
        <v>#DIV/0!</v>
      </c>
      <c r="E39" s="14">
        <f>F39+G39</f>
        <v>0</v>
      </c>
      <c r="F39" s="14"/>
      <c r="G39" s="14"/>
      <c r="H39" s="14">
        <f>I39+J39</f>
        <v>0</v>
      </c>
      <c r="I39" s="14"/>
      <c r="J39" s="63"/>
    </row>
    <row r="40" spans="1:13" ht="15" customHeight="1" x14ac:dyDescent="0.2">
      <c r="A40" s="9" t="s">
        <v>64</v>
      </c>
      <c r="B40" s="7" t="s">
        <v>309</v>
      </c>
      <c r="C40" s="7"/>
      <c r="D40" s="25" t="e">
        <f>C40/C42</f>
        <v>#DIV/0!</v>
      </c>
      <c r="E40" s="14">
        <f>F40+G40</f>
        <v>0</v>
      </c>
      <c r="F40" s="14"/>
      <c r="G40" s="14"/>
      <c r="H40" s="14">
        <f>I40+J40</f>
        <v>0</v>
      </c>
      <c r="I40" s="14"/>
      <c r="J40" s="63"/>
    </row>
    <row r="41" spans="1:13" ht="15" customHeight="1" x14ac:dyDescent="0.2">
      <c r="A41" s="9" t="s">
        <v>65</v>
      </c>
      <c r="B41" s="7" t="s">
        <v>67</v>
      </c>
      <c r="C41" s="7"/>
      <c r="D41" s="25" t="e">
        <f>C41/C42</f>
        <v>#DIV/0!</v>
      </c>
      <c r="E41" s="14">
        <f>F41+G41</f>
        <v>0</v>
      </c>
      <c r="F41" s="14"/>
      <c r="G41" s="14"/>
      <c r="H41" s="14">
        <f>I41+J41</f>
        <v>0</v>
      </c>
      <c r="I41" s="14"/>
      <c r="J41" s="63"/>
    </row>
    <row r="42" spans="1:13" ht="15" customHeight="1" x14ac:dyDescent="0.2">
      <c r="A42" s="9"/>
      <c r="B42" s="28" t="s">
        <v>49</v>
      </c>
      <c r="C42" s="28">
        <f>SUM(C39:C41)</f>
        <v>0</v>
      </c>
      <c r="D42" s="25" t="e">
        <f>C42/C42</f>
        <v>#DIV/0!</v>
      </c>
      <c r="E42" s="28">
        <f t="shared" ref="E42:J42" si="8">SUM(E39:E41)</f>
        <v>0</v>
      </c>
      <c r="F42" s="7">
        <f t="shared" si="8"/>
        <v>0</v>
      </c>
      <c r="G42" s="7"/>
      <c r="H42" s="28">
        <f t="shared" si="8"/>
        <v>0</v>
      </c>
      <c r="I42" s="7"/>
      <c r="J42" s="11">
        <f t="shared" si="8"/>
        <v>0</v>
      </c>
    </row>
    <row r="43" spans="1:13" ht="15" customHeight="1" x14ac:dyDescent="0.2">
      <c r="A43" s="9"/>
      <c r="B43" s="7"/>
      <c r="C43" s="7"/>
      <c r="D43" s="7"/>
      <c r="E43" s="14"/>
      <c r="F43" s="14"/>
      <c r="G43" s="14"/>
      <c r="H43" s="14"/>
      <c r="I43" s="14"/>
      <c r="J43" s="63"/>
    </row>
    <row r="44" spans="1:13" s="30" customFormat="1" ht="15" customHeight="1" x14ac:dyDescent="0.2">
      <c r="A44" s="29"/>
      <c r="B44" s="28" t="s">
        <v>68</v>
      </c>
      <c r="C44" s="28">
        <f>C36+C42</f>
        <v>0</v>
      </c>
      <c r="D44" s="28"/>
      <c r="E44" s="28">
        <f t="shared" ref="E44:J44" si="9">E36+E42</f>
        <v>0</v>
      </c>
      <c r="F44" s="7">
        <f t="shared" si="9"/>
        <v>0</v>
      </c>
      <c r="G44" s="7">
        <f t="shared" si="9"/>
        <v>0</v>
      </c>
      <c r="H44" s="28">
        <f t="shared" si="9"/>
        <v>0</v>
      </c>
      <c r="I44" s="7">
        <f t="shared" si="9"/>
        <v>0</v>
      </c>
      <c r="J44" s="11">
        <f t="shared" si="9"/>
        <v>0</v>
      </c>
    </row>
    <row r="45" spans="1:13" ht="15" customHeight="1" thickBot="1" x14ac:dyDescent="0.25">
      <c r="A45" s="12"/>
      <c r="B45" s="13"/>
      <c r="C45" s="13"/>
      <c r="D45" s="13"/>
      <c r="E45" s="15"/>
      <c r="F45" s="15"/>
      <c r="G45" s="15"/>
      <c r="H45" s="15"/>
      <c r="I45" s="15"/>
      <c r="J45" s="67"/>
    </row>
    <row r="46" spans="1:13" ht="15.95" customHeight="1" x14ac:dyDescent="0.2"/>
    <row r="47" spans="1:13" ht="15.95" customHeight="1" x14ac:dyDescent="0.2">
      <c r="A47" s="397"/>
      <c r="B47" s="398"/>
      <c r="C47" s="398"/>
      <c r="D47" s="398"/>
      <c r="E47" s="398"/>
      <c r="F47" s="398"/>
      <c r="G47" s="398"/>
      <c r="H47" s="398"/>
      <c r="I47" s="398"/>
      <c r="J47" s="398"/>
      <c r="K47" s="398"/>
      <c r="L47" s="398"/>
      <c r="M47" s="398"/>
    </row>
    <row r="48" spans="1:13" ht="15.95" customHeight="1" thickBot="1" x14ac:dyDescent="0.25">
      <c r="E48" s="404"/>
      <c r="F48" s="405"/>
      <c r="G48" s="405"/>
      <c r="H48" s="405"/>
      <c r="I48" s="405"/>
    </row>
    <row r="49" spans="1:17" ht="15.95" customHeight="1" thickBot="1" x14ac:dyDescent="0.25">
      <c r="A49" s="401" t="s">
        <v>402</v>
      </c>
      <c r="B49" s="402"/>
      <c r="C49" s="403"/>
      <c r="D49" s="321"/>
      <c r="E49" s="405"/>
      <c r="F49" s="405"/>
      <c r="G49" s="405"/>
      <c r="H49" s="405"/>
      <c r="I49" s="405"/>
      <c r="J49" s="321"/>
      <c r="K49" s="321"/>
      <c r="L49" s="321"/>
      <c r="M49" s="321"/>
      <c r="N49" s="321"/>
      <c r="O49" s="321"/>
      <c r="P49" s="321"/>
      <c r="Q49" s="321"/>
    </row>
    <row r="50" spans="1:17" ht="15.95" customHeight="1" x14ac:dyDescent="0.2">
      <c r="A50" s="386" t="s">
        <v>31</v>
      </c>
      <c r="B50" s="387"/>
      <c r="C50" s="399" t="s">
        <v>407</v>
      </c>
      <c r="E50" s="405"/>
      <c r="F50" s="405"/>
      <c r="G50" s="405"/>
      <c r="H50" s="405"/>
      <c r="I50" s="405"/>
    </row>
    <row r="51" spans="1:17" ht="21" customHeight="1" x14ac:dyDescent="0.2">
      <c r="A51" s="388"/>
      <c r="B51" s="389"/>
      <c r="C51" s="400"/>
      <c r="E51" s="405"/>
      <c r="F51" s="405"/>
      <c r="G51" s="405"/>
      <c r="H51" s="405"/>
      <c r="I51" s="405"/>
    </row>
    <row r="52" spans="1:17" x14ac:dyDescent="0.2">
      <c r="A52" s="153"/>
      <c r="B52" s="154"/>
      <c r="C52" s="97"/>
      <c r="E52" s="405"/>
      <c r="F52" s="405"/>
      <c r="G52" s="405"/>
      <c r="H52" s="405"/>
      <c r="I52" s="405"/>
    </row>
    <row r="53" spans="1:17" x14ac:dyDescent="0.2">
      <c r="A53" s="325" t="s">
        <v>194</v>
      </c>
      <c r="B53" s="326" t="s">
        <v>306</v>
      </c>
      <c r="C53" s="328"/>
      <c r="E53" s="405"/>
      <c r="F53" s="405"/>
      <c r="G53" s="405"/>
      <c r="H53" s="405"/>
      <c r="I53" s="405"/>
    </row>
    <row r="54" spans="1:17" x14ac:dyDescent="0.2">
      <c r="A54" s="21" t="s">
        <v>195</v>
      </c>
      <c r="B54" s="22" t="s">
        <v>314</v>
      </c>
      <c r="C54" s="328"/>
      <c r="E54" s="405"/>
      <c r="F54" s="405"/>
      <c r="G54" s="405"/>
      <c r="H54" s="405"/>
      <c r="I54" s="405"/>
    </row>
    <row r="55" spans="1:17" x14ac:dyDescent="0.2">
      <c r="A55" s="21" t="s">
        <v>149</v>
      </c>
      <c r="B55" s="22" t="s">
        <v>304</v>
      </c>
      <c r="C55" s="328"/>
    </row>
    <row r="56" spans="1:17" ht="43.5" customHeight="1" x14ac:dyDescent="0.2">
      <c r="A56" s="327" t="s">
        <v>107</v>
      </c>
      <c r="B56" s="326" t="s">
        <v>38</v>
      </c>
      <c r="C56" s="328"/>
    </row>
    <row r="57" spans="1:17" x14ac:dyDescent="0.2">
      <c r="A57" s="9" t="s">
        <v>108</v>
      </c>
      <c r="B57" s="326" t="s">
        <v>51</v>
      </c>
      <c r="C57" s="329"/>
    </row>
    <row r="58" spans="1:17" s="321" customFormat="1" ht="22.5" customHeight="1" x14ac:dyDescent="0.2">
      <c r="A58" s="29"/>
      <c r="B58" s="28" t="s">
        <v>68</v>
      </c>
      <c r="C58" s="330">
        <f>SUM(C53:C57)</f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5" thickBot="1" x14ac:dyDescent="0.25">
      <c r="A59" s="322"/>
      <c r="B59" s="323"/>
      <c r="C59" s="324"/>
    </row>
    <row r="60" spans="1:17" ht="27.75" customHeight="1" x14ac:dyDescent="0.2"/>
    <row r="79" spans="1:13" x14ac:dyDescent="0.2">
      <c r="A79" s="397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</row>
    <row r="88" ht="15" customHeight="1" x14ac:dyDescent="0.2"/>
  </sheetData>
  <mergeCells count="13">
    <mergeCell ref="A47:M47"/>
    <mergeCell ref="A79:M79"/>
    <mergeCell ref="A50:B51"/>
    <mergeCell ref="C50:C51"/>
    <mergeCell ref="A49:C49"/>
    <mergeCell ref="E48:I54"/>
    <mergeCell ref="A1:J1"/>
    <mergeCell ref="A2:J2"/>
    <mergeCell ref="A3:B4"/>
    <mergeCell ref="C3:C4"/>
    <mergeCell ref="D3:D4"/>
    <mergeCell ref="E3:G3"/>
    <mergeCell ref="H3:J3"/>
  </mergeCells>
  <phoneticPr fontId="1" type="noConversion"/>
  <pageMargins left="0.75" right="0.75" top="1" bottom="1" header="0.5" footer="0.5"/>
  <pageSetup paperSize="9" orientation="landscape" r:id="rId1"/>
  <headerFooter alignWithMargins="0"/>
  <ignoredErrors>
    <ignoredError sqref="D14:E14 D34 D42 H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workbookViewId="0">
      <selection activeCell="A82" sqref="A82:K82"/>
    </sheetView>
  </sheetViews>
  <sheetFormatPr defaultRowHeight="12.75" x14ac:dyDescent="0.2"/>
  <cols>
    <col min="1" max="1" width="2.7109375" style="34" customWidth="1"/>
    <col min="2" max="2" width="15.7109375" style="1" customWidth="1"/>
    <col min="3" max="3" width="6.7109375" style="1" customWidth="1"/>
    <col min="4" max="4" width="2.7109375" style="1" customWidth="1"/>
    <col min="5" max="5" width="2.85546875" style="34" customWidth="1"/>
    <col min="6" max="6" width="19.7109375" style="1" customWidth="1"/>
    <col min="7" max="7" width="6.7109375" style="1" customWidth="1"/>
    <col min="8" max="8" width="5.7109375" style="1" customWidth="1"/>
    <col min="9" max="9" width="13.42578125" style="1" customWidth="1"/>
    <col min="10" max="11" width="5.7109375" style="1" customWidth="1"/>
    <col min="12" max="16384" width="9.140625" style="1"/>
  </cols>
  <sheetData>
    <row r="1" spans="1:11" s="3" customFormat="1" ht="26.25" customHeight="1" thickBot="1" x14ac:dyDescent="0.4">
      <c r="A1" s="409" t="s">
        <v>461</v>
      </c>
      <c r="B1" s="410"/>
      <c r="C1" s="410"/>
      <c r="D1" s="410"/>
      <c r="E1" s="410"/>
      <c r="F1" s="410"/>
      <c r="G1" s="410"/>
      <c r="H1" s="410"/>
      <c r="I1" s="410"/>
      <c r="J1" s="410"/>
      <c r="K1" s="411"/>
    </row>
    <row r="2" spans="1:11" ht="13.5" thickBot="1" x14ac:dyDescent="0.25"/>
    <row r="3" spans="1:11" s="172" customFormat="1" ht="19.5" customHeight="1" thickBot="1" x14ac:dyDescent="0.25">
      <c r="A3" s="429" t="s">
        <v>71</v>
      </c>
      <c r="B3" s="430"/>
      <c r="C3" s="430"/>
      <c r="D3" s="430"/>
      <c r="E3" s="430"/>
      <c r="F3" s="430"/>
      <c r="G3" s="430"/>
      <c r="H3" s="430"/>
      <c r="I3" s="430"/>
      <c r="J3" s="430"/>
      <c r="K3" s="431"/>
    </row>
    <row r="4" spans="1:11" x14ac:dyDescent="0.2">
      <c r="A4" s="420"/>
      <c r="B4" s="421"/>
      <c r="C4" s="421"/>
      <c r="D4" s="421"/>
      <c r="E4" s="421"/>
      <c r="F4" s="421"/>
      <c r="G4" s="421"/>
      <c r="H4" s="421"/>
      <c r="I4" s="421"/>
      <c r="J4" s="421"/>
      <c r="K4" s="422"/>
    </row>
    <row r="5" spans="1:11" s="33" customFormat="1" ht="15" x14ac:dyDescent="0.2">
      <c r="A5" s="415" t="s">
        <v>72</v>
      </c>
      <c r="B5" s="416"/>
      <c r="C5" s="416"/>
      <c r="D5" s="417"/>
      <c r="E5" s="412" t="s">
        <v>73</v>
      </c>
      <c r="F5" s="413"/>
      <c r="G5" s="413"/>
      <c r="H5" s="413"/>
      <c r="I5" s="413"/>
      <c r="J5" s="413"/>
      <c r="K5" s="414"/>
    </row>
    <row r="6" spans="1:11" ht="15" customHeight="1" x14ac:dyDescent="0.2">
      <c r="A6" s="60"/>
      <c r="B6" s="35"/>
      <c r="C6" s="35"/>
      <c r="D6" s="418"/>
      <c r="E6" s="36" t="s">
        <v>0</v>
      </c>
      <c r="F6" s="35" t="s">
        <v>74</v>
      </c>
      <c r="G6" s="36"/>
      <c r="H6" s="37" t="e">
        <f>G6/G13</f>
        <v>#DIV/0!</v>
      </c>
      <c r="I6" s="35" t="s">
        <v>75</v>
      </c>
      <c r="J6" s="129"/>
      <c r="K6" s="40" t="e">
        <f>J6/G13</f>
        <v>#DIV/0!</v>
      </c>
    </row>
    <row r="7" spans="1:11" ht="15" customHeight="1" x14ac:dyDescent="0.2">
      <c r="A7" s="60"/>
      <c r="B7" s="35"/>
      <c r="C7" s="35"/>
      <c r="D7" s="418"/>
      <c r="E7" s="36"/>
      <c r="F7" s="35"/>
      <c r="G7" s="36"/>
      <c r="H7" s="37"/>
      <c r="I7" s="35"/>
      <c r="J7" s="129"/>
      <c r="K7" s="40"/>
    </row>
    <row r="8" spans="1:11" ht="15" customHeight="1" x14ac:dyDescent="0.2">
      <c r="A8" s="60" t="s">
        <v>0</v>
      </c>
      <c r="B8" s="35" t="s">
        <v>78</v>
      </c>
      <c r="C8" s="36"/>
      <c r="D8" s="418"/>
      <c r="E8" s="36"/>
      <c r="F8" s="35"/>
      <c r="G8" s="36"/>
      <c r="H8" s="37"/>
      <c r="I8" s="35"/>
      <c r="J8" s="129"/>
      <c r="K8" s="40"/>
    </row>
    <row r="9" spans="1:11" ht="15" customHeight="1" x14ac:dyDescent="0.2">
      <c r="A9" s="60" t="s">
        <v>1</v>
      </c>
      <c r="B9" s="35" t="s">
        <v>308</v>
      </c>
      <c r="C9" s="36"/>
      <c r="D9" s="418"/>
      <c r="E9" s="36" t="s">
        <v>1</v>
      </c>
      <c r="F9" s="35" t="s">
        <v>76</v>
      </c>
      <c r="G9" s="36"/>
      <c r="H9" s="37" t="e">
        <f>G9/G13</f>
        <v>#DIV/0!</v>
      </c>
      <c r="I9" s="35"/>
      <c r="J9" s="129"/>
      <c r="K9" s="128"/>
    </row>
    <row r="10" spans="1:11" ht="15" customHeight="1" x14ac:dyDescent="0.2">
      <c r="A10" s="60" t="s">
        <v>2</v>
      </c>
      <c r="B10" s="35" t="s">
        <v>304</v>
      </c>
      <c r="C10" s="36"/>
      <c r="D10" s="418"/>
      <c r="E10" s="36" t="s">
        <v>2</v>
      </c>
      <c r="F10" s="35" t="s">
        <v>85</v>
      </c>
      <c r="G10" s="36"/>
      <c r="H10" s="37" t="e">
        <f>G10/G13</f>
        <v>#DIV/0!</v>
      </c>
      <c r="I10" s="35"/>
      <c r="J10" s="129"/>
      <c r="K10" s="128"/>
    </row>
    <row r="11" spans="1:11" ht="15" customHeight="1" x14ac:dyDescent="0.2">
      <c r="A11" s="60" t="s">
        <v>3</v>
      </c>
      <c r="B11" s="35" t="s">
        <v>80</v>
      </c>
      <c r="C11" s="36"/>
      <c r="D11" s="418"/>
      <c r="E11" s="36" t="s">
        <v>3</v>
      </c>
      <c r="F11" s="35" t="s">
        <v>81</v>
      </c>
      <c r="G11" s="36"/>
      <c r="H11" s="37" t="e">
        <f>G11/G13</f>
        <v>#DIV/0!</v>
      </c>
      <c r="I11" s="35"/>
      <c r="J11" s="129"/>
      <c r="K11" s="128"/>
    </row>
    <row r="12" spans="1:11" ht="15" customHeight="1" x14ac:dyDescent="0.2">
      <c r="A12" s="60"/>
      <c r="B12" s="35"/>
      <c r="C12" s="36"/>
      <c r="D12" s="418"/>
      <c r="E12" s="36" t="s">
        <v>4</v>
      </c>
      <c r="F12" s="35" t="s">
        <v>77</v>
      </c>
      <c r="G12" s="36"/>
      <c r="H12" s="37" t="e">
        <f>G12/G13</f>
        <v>#DIV/0!</v>
      </c>
      <c r="I12" s="35"/>
      <c r="J12" s="129"/>
      <c r="K12" s="128"/>
    </row>
    <row r="13" spans="1:11" s="30" customFormat="1" ht="15" customHeight="1" x14ac:dyDescent="0.2">
      <c r="A13" s="74"/>
      <c r="B13" s="38" t="s">
        <v>49</v>
      </c>
      <c r="C13" s="39">
        <f>SUM(C8:C12)</f>
        <v>0</v>
      </c>
      <c r="D13" s="418"/>
      <c r="E13" s="39"/>
      <c r="F13" s="38" t="s">
        <v>49</v>
      </c>
      <c r="G13" s="39">
        <f>SUM(G6:G12)</f>
        <v>0</v>
      </c>
      <c r="H13" s="37" t="e">
        <f>G13/G13</f>
        <v>#DIV/0!</v>
      </c>
      <c r="I13" s="38"/>
      <c r="J13" s="142"/>
      <c r="K13" s="143"/>
    </row>
    <row r="14" spans="1:11" ht="15" customHeight="1" x14ac:dyDescent="0.2">
      <c r="A14" s="60"/>
      <c r="B14" s="35"/>
      <c r="C14" s="36"/>
      <c r="D14" s="418"/>
      <c r="E14" s="36"/>
      <c r="F14" s="35"/>
      <c r="G14" s="36"/>
      <c r="H14" s="36"/>
      <c r="I14" s="35"/>
      <c r="J14" s="129"/>
      <c r="K14" s="128"/>
    </row>
    <row r="15" spans="1:11" ht="15" customHeight="1" x14ac:dyDescent="0.2">
      <c r="A15" s="60" t="s">
        <v>4</v>
      </c>
      <c r="B15" s="35" t="s">
        <v>79</v>
      </c>
      <c r="C15" s="36"/>
      <c r="D15" s="418"/>
      <c r="E15" s="36" t="s">
        <v>0</v>
      </c>
      <c r="F15" s="35" t="s">
        <v>74</v>
      </c>
      <c r="G15" s="36"/>
      <c r="H15" s="36"/>
      <c r="I15" s="35"/>
      <c r="J15" s="129"/>
      <c r="K15" s="128"/>
    </row>
    <row r="16" spans="1:11" ht="15" customHeight="1" x14ac:dyDescent="0.2">
      <c r="A16" s="60"/>
      <c r="B16" s="35"/>
      <c r="C16" s="36"/>
      <c r="D16" s="418"/>
      <c r="E16" s="36" t="s">
        <v>1</v>
      </c>
      <c r="F16" s="35" t="s">
        <v>85</v>
      </c>
      <c r="G16" s="36"/>
      <c r="H16" s="36"/>
      <c r="I16" s="35"/>
      <c r="J16" s="129"/>
      <c r="K16" s="128"/>
    </row>
    <row r="17" spans="1:11" ht="15" customHeight="1" x14ac:dyDescent="0.2">
      <c r="A17" s="60"/>
      <c r="B17" s="35"/>
      <c r="C17" s="36"/>
      <c r="D17" s="418"/>
      <c r="E17" s="36" t="s">
        <v>2</v>
      </c>
      <c r="F17" s="35" t="s">
        <v>81</v>
      </c>
      <c r="G17" s="36"/>
      <c r="H17" s="36"/>
      <c r="I17" s="35"/>
      <c r="J17" s="129"/>
      <c r="K17" s="128"/>
    </row>
    <row r="18" spans="1:11" ht="15" customHeight="1" x14ac:dyDescent="0.2">
      <c r="A18" s="60"/>
      <c r="B18" s="35"/>
      <c r="C18" s="36"/>
      <c r="D18" s="418"/>
      <c r="E18" s="36" t="s">
        <v>3</v>
      </c>
      <c r="F18" s="35" t="s">
        <v>82</v>
      </c>
      <c r="G18" s="36"/>
      <c r="H18" s="37" t="e">
        <f>G18/G19</f>
        <v>#DIV/0!</v>
      </c>
      <c r="I18" s="35"/>
      <c r="J18" s="129"/>
      <c r="K18" s="128"/>
    </row>
    <row r="19" spans="1:11" s="30" customFormat="1" ht="15" customHeight="1" x14ac:dyDescent="0.2">
      <c r="A19" s="74"/>
      <c r="B19" s="38" t="s">
        <v>49</v>
      </c>
      <c r="C19" s="39">
        <f>SUM(C15:C18)</f>
        <v>0</v>
      </c>
      <c r="D19" s="418"/>
      <c r="E19" s="39"/>
      <c r="F19" s="38" t="s">
        <v>49</v>
      </c>
      <c r="G19" s="39">
        <f>SUM(G15:G18)</f>
        <v>0</v>
      </c>
      <c r="H19" s="37" t="e">
        <f>G19/G19</f>
        <v>#DIV/0!</v>
      </c>
      <c r="I19" s="38"/>
      <c r="J19" s="142"/>
      <c r="K19" s="143"/>
    </row>
    <row r="20" spans="1:11" ht="15" customHeight="1" x14ac:dyDescent="0.2">
      <c r="A20" s="60"/>
      <c r="B20" s="35"/>
      <c r="C20" s="36"/>
      <c r="D20" s="418"/>
      <c r="E20" s="36"/>
      <c r="F20" s="35"/>
      <c r="G20" s="36"/>
      <c r="H20" s="36"/>
      <c r="I20" s="35"/>
      <c r="J20" s="129"/>
      <c r="K20" s="128"/>
    </row>
    <row r="21" spans="1:11" ht="15" customHeight="1" x14ac:dyDescent="0.2">
      <c r="A21" s="60"/>
      <c r="B21" s="35"/>
      <c r="C21" s="36"/>
      <c r="D21" s="418"/>
      <c r="E21" s="36" t="s">
        <v>0</v>
      </c>
      <c r="F21" s="35" t="s">
        <v>74</v>
      </c>
      <c r="G21" s="36">
        <f>G6+G15</f>
        <v>0</v>
      </c>
      <c r="H21" s="37" t="e">
        <f>G21/G27</f>
        <v>#DIV/0!</v>
      </c>
      <c r="I21" s="35"/>
      <c r="J21" s="129"/>
      <c r="K21" s="128"/>
    </row>
    <row r="22" spans="1:11" ht="15" customHeight="1" x14ac:dyDescent="0.2">
      <c r="A22" s="60"/>
      <c r="B22" s="35"/>
      <c r="C22" s="36"/>
      <c r="D22" s="418"/>
      <c r="E22" s="36" t="s">
        <v>1</v>
      </c>
      <c r="F22" s="35" t="s">
        <v>76</v>
      </c>
      <c r="G22" s="36">
        <f>G9</f>
        <v>0</v>
      </c>
      <c r="H22" s="37" t="e">
        <f>G22/G27</f>
        <v>#DIV/0!</v>
      </c>
      <c r="I22" s="35"/>
      <c r="J22" s="129"/>
      <c r="K22" s="128"/>
    </row>
    <row r="23" spans="1:11" ht="15" customHeight="1" x14ac:dyDescent="0.2">
      <c r="A23" s="60"/>
      <c r="B23" s="35"/>
      <c r="C23" s="36"/>
      <c r="D23" s="418"/>
      <c r="E23" s="36" t="s">
        <v>2</v>
      </c>
      <c r="F23" s="35" t="s">
        <v>85</v>
      </c>
      <c r="G23" s="36">
        <f>G10+G16</f>
        <v>0</v>
      </c>
      <c r="H23" s="37" t="e">
        <f>G23/G27</f>
        <v>#DIV/0!</v>
      </c>
      <c r="I23" s="35"/>
      <c r="J23" s="129"/>
      <c r="K23" s="128"/>
    </row>
    <row r="24" spans="1:11" ht="15" customHeight="1" x14ac:dyDescent="0.2">
      <c r="A24" s="60"/>
      <c r="B24" s="35"/>
      <c r="C24" s="36"/>
      <c r="D24" s="418"/>
      <c r="E24" s="425" t="s">
        <v>3</v>
      </c>
      <c r="F24" s="423" t="s">
        <v>83</v>
      </c>
      <c r="G24" s="425">
        <f>G11+G12+G17+G18</f>
        <v>0</v>
      </c>
      <c r="H24" s="427" t="e">
        <f>G24/G27</f>
        <v>#DIV/0!</v>
      </c>
      <c r="I24" s="35" t="s">
        <v>291</v>
      </c>
      <c r="J24" s="129">
        <f>G11+G12+G17</f>
        <v>0</v>
      </c>
      <c r="K24" s="40" t="e">
        <f>J24/G27</f>
        <v>#DIV/0!</v>
      </c>
    </row>
    <row r="25" spans="1:11" ht="15" customHeight="1" x14ac:dyDescent="0.2">
      <c r="A25" s="60"/>
      <c r="B25" s="35"/>
      <c r="C25" s="36"/>
      <c r="D25" s="418"/>
      <c r="E25" s="426"/>
      <c r="F25" s="424"/>
      <c r="G25" s="425"/>
      <c r="H25" s="428"/>
      <c r="I25" s="35" t="s">
        <v>292</v>
      </c>
      <c r="J25" s="129">
        <f>G18</f>
        <v>0</v>
      </c>
      <c r="K25" s="40" t="e">
        <f>J25/G27</f>
        <v>#DIV/0!</v>
      </c>
    </row>
    <row r="26" spans="1:11" ht="15" customHeight="1" x14ac:dyDescent="0.2">
      <c r="A26" s="60"/>
      <c r="B26" s="35"/>
      <c r="C26" s="36"/>
      <c r="D26" s="418"/>
      <c r="E26" s="36"/>
      <c r="F26" s="35"/>
      <c r="G26" s="36"/>
      <c r="H26" s="37"/>
      <c r="I26" s="35"/>
      <c r="J26" s="129"/>
      <c r="K26" s="128"/>
    </row>
    <row r="27" spans="1:11" s="30" customFormat="1" ht="15" customHeight="1" x14ac:dyDescent="0.2">
      <c r="A27" s="74"/>
      <c r="B27" s="38" t="s">
        <v>68</v>
      </c>
      <c r="C27" s="39">
        <f>C13+C19</f>
        <v>0</v>
      </c>
      <c r="D27" s="419"/>
      <c r="E27" s="39"/>
      <c r="F27" s="38" t="s">
        <v>68</v>
      </c>
      <c r="G27" s="39">
        <f>SUM(G21:G26)</f>
        <v>0</v>
      </c>
      <c r="H27" s="37" t="e">
        <f>G27/G27</f>
        <v>#DIV/0!</v>
      </c>
      <c r="I27" s="38"/>
      <c r="J27" s="142"/>
      <c r="K27" s="143"/>
    </row>
    <row r="28" spans="1:11" ht="15" customHeight="1" x14ac:dyDescent="0.2">
      <c r="A28" s="435"/>
      <c r="B28" s="436"/>
      <c r="C28" s="436"/>
      <c r="D28" s="436"/>
      <c r="E28" s="436"/>
      <c r="F28" s="103"/>
      <c r="G28" s="103"/>
      <c r="H28" s="103"/>
      <c r="I28" s="103"/>
      <c r="J28" s="103"/>
      <c r="K28" s="104"/>
    </row>
    <row r="29" spans="1:11" ht="15" customHeight="1" x14ac:dyDescent="0.2">
      <c r="A29" s="437"/>
      <c r="B29" s="438"/>
      <c r="C29" s="438"/>
      <c r="D29" s="438"/>
      <c r="E29" s="438"/>
      <c r="F29" s="433" t="s">
        <v>84</v>
      </c>
      <c r="G29" s="434"/>
      <c r="H29" s="432" t="s">
        <v>86</v>
      </c>
      <c r="I29" s="432"/>
      <c r="J29" s="144" t="s">
        <v>311</v>
      </c>
      <c r="K29" s="145" t="e">
        <f>(G23+G24)/(G21+G22)</f>
        <v>#DIV/0!</v>
      </c>
    </row>
    <row r="30" spans="1:11" ht="13.5" thickBot="1" x14ac:dyDescent="0.25">
      <c r="A30" s="439"/>
      <c r="B30" s="440"/>
      <c r="C30" s="440"/>
      <c r="D30" s="440"/>
      <c r="E30" s="440"/>
      <c r="F30" s="146"/>
      <c r="G30" s="146"/>
      <c r="H30" s="146"/>
      <c r="I30" s="146"/>
      <c r="J30" s="146"/>
      <c r="K30" s="147"/>
    </row>
    <row r="32" spans="1:11" x14ac:dyDescent="0.2">
      <c r="A32" s="397"/>
      <c r="B32" s="398"/>
      <c r="C32" s="398"/>
      <c r="D32" s="398"/>
      <c r="E32" s="398"/>
      <c r="F32" s="398"/>
      <c r="G32" s="398"/>
      <c r="H32" s="398"/>
      <c r="I32" s="398"/>
      <c r="J32" s="398"/>
      <c r="K32" s="398"/>
    </row>
    <row r="33" spans="1:16" ht="13.5" thickBot="1" x14ac:dyDescent="0.25"/>
    <row r="34" spans="1:16" ht="15.75" thickBot="1" x14ac:dyDescent="0.25">
      <c r="A34" s="401" t="s">
        <v>406</v>
      </c>
      <c r="B34" s="445"/>
      <c r="C34" s="445"/>
      <c r="D34" s="445"/>
      <c r="E34" s="445"/>
      <c r="F34" s="445"/>
      <c r="G34" s="445"/>
      <c r="H34" s="445"/>
      <c r="I34" s="446"/>
      <c r="J34" s="2"/>
      <c r="K34" s="2"/>
      <c r="L34" s="406"/>
      <c r="M34" s="405"/>
      <c r="N34" s="405"/>
      <c r="O34" s="405"/>
      <c r="P34" s="2"/>
    </row>
    <row r="35" spans="1:16" ht="14.25" x14ac:dyDescent="0.2">
      <c r="A35" s="331" t="s">
        <v>0</v>
      </c>
      <c r="B35" s="443" t="s">
        <v>74</v>
      </c>
      <c r="C35" s="438"/>
      <c r="D35" s="438"/>
      <c r="E35" s="438"/>
      <c r="F35" s="438"/>
      <c r="G35" s="407"/>
      <c r="H35" s="408"/>
      <c r="I35" s="332" t="e">
        <f>G35/G40</f>
        <v>#DIV/0!</v>
      </c>
      <c r="J35" s="236"/>
      <c r="K35" s="2"/>
      <c r="L35" s="405"/>
      <c r="M35" s="405"/>
      <c r="N35" s="405"/>
      <c r="O35" s="405"/>
      <c r="P35" s="2"/>
    </row>
    <row r="36" spans="1:16" ht="14.25" x14ac:dyDescent="0.2">
      <c r="A36" s="331" t="s">
        <v>1</v>
      </c>
      <c r="B36" s="443" t="s">
        <v>76</v>
      </c>
      <c r="C36" s="438"/>
      <c r="D36" s="438"/>
      <c r="E36" s="438"/>
      <c r="F36" s="438"/>
      <c r="G36" s="407"/>
      <c r="H36" s="408"/>
      <c r="I36" s="332" t="e">
        <f>G36/G40</f>
        <v>#DIV/0!</v>
      </c>
      <c r="J36" s="236"/>
      <c r="K36" s="2"/>
      <c r="L36" s="405"/>
      <c r="M36" s="405"/>
      <c r="N36" s="405"/>
      <c r="O36" s="405"/>
      <c r="P36" s="2"/>
    </row>
    <row r="37" spans="1:16" ht="14.25" x14ac:dyDescent="0.2">
      <c r="A37" s="331" t="s">
        <v>2</v>
      </c>
      <c r="B37" s="443" t="s">
        <v>404</v>
      </c>
      <c r="C37" s="438"/>
      <c r="D37" s="438"/>
      <c r="E37" s="438"/>
      <c r="F37" s="438"/>
      <c r="G37" s="407"/>
      <c r="H37" s="408"/>
      <c r="I37" s="332" t="e">
        <f>G37/G40</f>
        <v>#DIV/0!</v>
      </c>
      <c r="J37" s="236"/>
      <c r="K37" s="2"/>
      <c r="L37" s="405"/>
      <c r="M37" s="405"/>
      <c r="N37" s="405"/>
      <c r="O37" s="405"/>
      <c r="P37" s="2"/>
    </row>
    <row r="38" spans="1:16" ht="14.25" x14ac:dyDescent="0.2">
      <c r="A38" s="331" t="s">
        <v>3</v>
      </c>
      <c r="B38" s="443" t="s">
        <v>77</v>
      </c>
      <c r="C38" s="438"/>
      <c r="D38" s="438"/>
      <c r="E38" s="438"/>
      <c r="F38" s="438"/>
      <c r="G38" s="407"/>
      <c r="H38" s="408"/>
      <c r="I38" s="332" t="e">
        <f>G38/G40</f>
        <v>#DIV/0!</v>
      </c>
      <c r="J38" s="236"/>
      <c r="K38" s="2"/>
      <c r="L38" s="405"/>
      <c r="M38" s="405"/>
      <c r="N38" s="405"/>
      <c r="O38" s="405"/>
      <c r="P38" s="2"/>
    </row>
    <row r="39" spans="1:16" ht="14.25" x14ac:dyDescent="0.2">
      <c r="A39" s="333" t="s">
        <v>4</v>
      </c>
      <c r="B39" s="443" t="s">
        <v>405</v>
      </c>
      <c r="C39" s="438"/>
      <c r="D39" s="438"/>
      <c r="E39" s="438"/>
      <c r="F39" s="438"/>
      <c r="G39" s="407"/>
      <c r="H39" s="408"/>
      <c r="I39" s="332" t="e">
        <f>G39/G40</f>
        <v>#DIV/0!</v>
      </c>
      <c r="J39" s="236"/>
      <c r="K39" s="2"/>
      <c r="L39" s="405"/>
      <c r="M39" s="405"/>
      <c r="N39" s="405"/>
      <c r="O39" s="405"/>
      <c r="P39" s="2"/>
    </row>
    <row r="40" spans="1:16" ht="15.75" thickBot="1" x14ac:dyDescent="0.25">
      <c r="A40" s="334"/>
      <c r="B40" s="444" t="s">
        <v>68</v>
      </c>
      <c r="C40" s="440"/>
      <c r="D40" s="440"/>
      <c r="E40" s="440"/>
      <c r="F40" s="440"/>
      <c r="G40" s="441">
        <f>SUM(G35:G39)</f>
        <v>0</v>
      </c>
      <c r="H40" s="442"/>
      <c r="I40" s="335" t="e">
        <f>G40/G40</f>
        <v>#DIV/0!</v>
      </c>
      <c r="J40" s="2"/>
      <c r="K40" s="2"/>
      <c r="L40" s="405"/>
      <c r="M40" s="405"/>
      <c r="N40" s="405"/>
      <c r="O40" s="405"/>
      <c r="P40" s="2"/>
    </row>
    <row r="46" spans="1:16" ht="52.5" customHeight="1" x14ac:dyDescent="0.2"/>
    <row r="48" spans="1:16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82" spans="1:11" x14ac:dyDescent="0.2">
      <c r="A82" s="397"/>
      <c r="B82" s="398"/>
      <c r="C82" s="398"/>
      <c r="D82" s="398"/>
      <c r="E82" s="398"/>
      <c r="F82" s="398"/>
      <c r="G82" s="398"/>
      <c r="H82" s="398"/>
      <c r="I82" s="398"/>
      <c r="J82" s="398"/>
      <c r="K82" s="398"/>
    </row>
    <row r="96" spans="1:11" ht="57.75" customHeight="1" x14ac:dyDescent="0.2"/>
  </sheetData>
  <mergeCells count="29">
    <mergeCell ref="A82:K82"/>
    <mergeCell ref="A32:K32"/>
    <mergeCell ref="G37:H37"/>
    <mergeCell ref="G38:H38"/>
    <mergeCell ref="G39:H39"/>
    <mergeCell ref="G40:H40"/>
    <mergeCell ref="B39:F39"/>
    <mergeCell ref="B40:F40"/>
    <mergeCell ref="A34:I34"/>
    <mergeCell ref="B35:F35"/>
    <mergeCell ref="B36:F36"/>
    <mergeCell ref="B37:F37"/>
    <mergeCell ref="B38:F38"/>
    <mergeCell ref="L34:O40"/>
    <mergeCell ref="G35:H35"/>
    <mergeCell ref="G36:H36"/>
    <mergeCell ref="A1:K1"/>
    <mergeCell ref="E5:K5"/>
    <mergeCell ref="A5:C5"/>
    <mergeCell ref="D5:D27"/>
    <mergeCell ref="A4:K4"/>
    <mergeCell ref="F24:F25"/>
    <mergeCell ref="G24:G25"/>
    <mergeCell ref="E24:E25"/>
    <mergeCell ref="H24:H25"/>
    <mergeCell ref="A3:K3"/>
    <mergeCell ref="H29:I29"/>
    <mergeCell ref="F29:G29"/>
    <mergeCell ref="A28:E30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C19" sqref="C19:H25"/>
    </sheetView>
  </sheetViews>
  <sheetFormatPr defaultRowHeight="12.75" x14ac:dyDescent="0.2"/>
  <cols>
    <col min="1" max="1" width="3.7109375" style="1" customWidth="1"/>
    <col min="2" max="2" width="32.5703125" style="1" customWidth="1"/>
    <col min="3" max="10" width="6.28515625" style="1" customWidth="1"/>
    <col min="11" max="16384" width="9.140625" style="1"/>
  </cols>
  <sheetData>
    <row r="1" spans="1:10" s="3" customFormat="1" ht="27" customHeight="1" thickBot="1" x14ac:dyDescent="0.4">
      <c r="A1" s="409" t="s">
        <v>460</v>
      </c>
      <c r="B1" s="410"/>
      <c r="C1" s="410"/>
      <c r="D1" s="410"/>
      <c r="E1" s="410"/>
      <c r="F1" s="410"/>
      <c r="G1" s="410"/>
      <c r="H1" s="410"/>
      <c r="I1" s="410"/>
      <c r="J1" s="411"/>
    </row>
    <row r="2" spans="1:10" ht="15.75" customHeight="1" thickBot="1" x14ac:dyDescent="0.25">
      <c r="A2" s="5"/>
      <c r="B2" s="2"/>
      <c r="C2" s="2"/>
      <c r="D2" s="2"/>
      <c r="E2" s="2"/>
      <c r="F2" s="2"/>
      <c r="G2" s="2"/>
      <c r="H2" s="2"/>
      <c r="I2" s="2"/>
      <c r="J2" s="6"/>
    </row>
    <row r="3" spans="1:10" s="171" customFormat="1" ht="18.75" thickBot="1" x14ac:dyDescent="0.25">
      <c r="A3" s="383" t="s">
        <v>302</v>
      </c>
      <c r="B3" s="384"/>
      <c r="C3" s="384"/>
      <c r="D3" s="384"/>
      <c r="E3" s="384"/>
      <c r="F3" s="384"/>
      <c r="G3" s="384"/>
      <c r="H3" s="384"/>
      <c r="I3" s="384"/>
      <c r="J3" s="385"/>
    </row>
    <row r="4" spans="1:10" ht="18.75" customHeight="1" x14ac:dyDescent="0.2">
      <c r="A4" s="386" t="s">
        <v>11</v>
      </c>
      <c r="B4" s="387"/>
      <c r="C4" s="447" t="s">
        <v>440</v>
      </c>
      <c r="D4" s="447"/>
      <c r="E4" s="447"/>
      <c r="F4" s="447"/>
      <c r="G4" s="447" t="s">
        <v>441</v>
      </c>
      <c r="H4" s="447"/>
      <c r="I4" s="447"/>
      <c r="J4" s="448"/>
    </row>
    <row r="5" spans="1:10" ht="15.95" customHeight="1" x14ac:dyDescent="0.2">
      <c r="A5" s="388"/>
      <c r="B5" s="389"/>
      <c r="C5" s="8" t="s">
        <v>12</v>
      </c>
      <c r="D5" s="8" t="s">
        <v>13</v>
      </c>
      <c r="E5" s="8" t="s">
        <v>14</v>
      </c>
      <c r="F5" s="8" t="s">
        <v>15</v>
      </c>
      <c r="G5" s="8" t="s">
        <v>12</v>
      </c>
      <c r="H5" s="8" t="s">
        <v>13</v>
      </c>
      <c r="I5" s="8" t="s">
        <v>14</v>
      </c>
      <c r="J5" s="10" t="s">
        <v>15</v>
      </c>
    </row>
    <row r="6" spans="1:10" s="42" customFormat="1" ht="15.95" customHeight="1" x14ac:dyDescent="0.2">
      <c r="A6" s="68" t="s">
        <v>105</v>
      </c>
      <c r="B6" s="69" t="s">
        <v>303</v>
      </c>
      <c r="C6" s="369"/>
      <c r="D6" s="369"/>
      <c r="E6" s="369"/>
      <c r="F6" s="369"/>
      <c r="G6" s="369"/>
      <c r="H6" s="369"/>
      <c r="I6" s="369"/>
      <c r="J6" s="370"/>
    </row>
    <row r="7" spans="1:10" ht="15.95" customHeight="1" x14ac:dyDescent="0.2">
      <c r="A7" s="9" t="s">
        <v>0</v>
      </c>
      <c r="B7" s="7" t="s">
        <v>36</v>
      </c>
      <c r="C7" s="14"/>
      <c r="D7" s="14"/>
      <c r="E7" s="14"/>
      <c r="F7" s="14"/>
      <c r="G7" s="14"/>
      <c r="H7" s="14"/>
      <c r="I7" s="14"/>
      <c r="J7" s="63"/>
    </row>
    <row r="8" spans="1:10" ht="15.95" customHeight="1" x14ac:dyDescent="0.2">
      <c r="A8" s="9" t="s">
        <v>1</v>
      </c>
      <c r="B8" s="7" t="s">
        <v>18</v>
      </c>
      <c r="C8" s="14"/>
      <c r="D8" s="14"/>
      <c r="E8" s="14"/>
      <c r="F8" s="14"/>
      <c r="G8" s="14"/>
      <c r="H8" s="14"/>
      <c r="I8" s="14"/>
      <c r="J8" s="63"/>
    </row>
    <row r="9" spans="1:10" ht="15.95" customHeight="1" x14ac:dyDescent="0.2">
      <c r="A9" s="9" t="s">
        <v>2</v>
      </c>
      <c r="B9" s="7" t="s">
        <v>19</v>
      </c>
      <c r="C9" s="14"/>
      <c r="D9" s="14"/>
      <c r="E9" s="14"/>
      <c r="F9" s="14"/>
      <c r="G9" s="14"/>
      <c r="H9" s="14"/>
      <c r="I9" s="14"/>
      <c r="J9" s="63"/>
    </row>
    <row r="10" spans="1:10" ht="15.95" customHeight="1" x14ac:dyDescent="0.2">
      <c r="A10" s="9" t="s">
        <v>3</v>
      </c>
      <c r="B10" s="7" t="s">
        <v>20</v>
      </c>
      <c r="C10" s="14"/>
      <c r="D10" s="14"/>
      <c r="E10" s="14"/>
      <c r="F10" s="14"/>
      <c r="G10" s="14"/>
      <c r="H10" s="14"/>
      <c r="I10" s="14"/>
      <c r="J10" s="63"/>
    </row>
    <row r="11" spans="1:10" ht="15.95" customHeight="1" x14ac:dyDescent="0.2">
      <c r="A11" s="9" t="s">
        <v>4</v>
      </c>
      <c r="B11" s="7" t="s">
        <v>21</v>
      </c>
      <c r="C11" s="14"/>
      <c r="D11" s="14"/>
      <c r="E11" s="14"/>
      <c r="F11" s="14"/>
      <c r="G11" s="14"/>
      <c r="H11" s="14"/>
      <c r="I11" s="14"/>
      <c r="J11" s="63"/>
    </row>
    <row r="12" spans="1:10" ht="15.95" customHeight="1" x14ac:dyDescent="0.2">
      <c r="A12" s="9" t="s">
        <v>9</v>
      </c>
      <c r="B12" s="19" t="s">
        <v>22</v>
      </c>
      <c r="C12" s="20"/>
      <c r="D12" s="20"/>
      <c r="E12" s="20"/>
      <c r="F12" s="20"/>
      <c r="G12" s="20"/>
      <c r="H12" s="20"/>
      <c r="I12" s="20"/>
      <c r="J12" s="64"/>
    </row>
    <row r="13" spans="1:10" ht="15.95" customHeight="1" x14ac:dyDescent="0.2">
      <c r="A13" s="18"/>
      <c r="B13" s="19"/>
      <c r="C13" s="20"/>
      <c r="D13" s="20"/>
      <c r="E13" s="20"/>
      <c r="F13" s="20"/>
      <c r="G13" s="20"/>
      <c r="H13" s="20"/>
      <c r="I13" s="20"/>
      <c r="J13" s="64"/>
    </row>
    <row r="14" spans="1:10" ht="27" customHeight="1" x14ac:dyDescent="0.2">
      <c r="A14" s="70" t="s">
        <v>195</v>
      </c>
      <c r="B14" s="84" t="s">
        <v>325</v>
      </c>
      <c r="C14" s="20"/>
      <c r="D14" s="20"/>
      <c r="E14" s="20"/>
      <c r="F14" s="20"/>
      <c r="G14" s="20"/>
      <c r="H14" s="20"/>
      <c r="I14" s="20"/>
      <c r="J14" s="64"/>
    </row>
    <row r="15" spans="1:10" ht="15.95" customHeight="1" x14ac:dyDescent="0.2">
      <c r="A15" s="18"/>
      <c r="B15" s="19"/>
      <c r="C15" s="20"/>
      <c r="D15" s="20"/>
      <c r="E15" s="20"/>
      <c r="F15" s="20"/>
      <c r="G15" s="20"/>
      <c r="H15" s="20"/>
      <c r="I15" s="20"/>
      <c r="J15" s="64"/>
    </row>
    <row r="16" spans="1:10" ht="15.95" customHeight="1" x14ac:dyDescent="0.2">
      <c r="A16" s="70" t="s">
        <v>149</v>
      </c>
      <c r="B16" s="71" t="s">
        <v>305</v>
      </c>
      <c r="C16" s="20"/>
      <c r="D16" s="20"/>
      <c r="E16" s="20"/>
      <c r="F16" s="20"/>
      <c r="G16" s="20"/>
      <c r="H16" s="20"/>
      <c r="I16" s="20"/>
      <c r="J16" s="64"/>
    </row>
    <row r="17" spans="1:10" ht="15.95" customHeight="1" thickBot="1" x14ac:dyDescent="0.25">
      <c r="A17" s="12"/>
      <c r="B17" s="13"/>
      <c r="C17" s="15"/>
      <c r="D17" s="15"/>
      <c r="E17" s="15"/>
      <c r="F17" s="15"/>
      <c r="G17" s="15"/>
      <c r="H17" s="15"/>
      <c r="I17" s="15"/>
      <c r="J17" s="67"/>
    </row>
    <row r="18" spans="1:10" ht="15.95" customHeight="1" x14ac:dyDescent="0.2"/>
    <row r="19" spans="1:10" ht="15.95" customHeight="1" x14ac:dyDescent="0.2">
      <c r="C19" s="404"/>
      <c r="D19" s="405"/>
      <c r="E19" s="405"/>
      <c r="F19" s="405"/>
      <c r="G19" s="405"/>
      <c r="H19" s="405"/>
    </row>
    <row r="20" spans="1:10" ht="15.95" customHeight="1" x14ac:dyDescent="0.2">
      <c r="C20" s="405"/>
      <c r="D20" s="405"/>
      <c r="E20" s="405"/>
      <c r="F20" s="405"/>
      <c r="G20" s="405"/>
      <c r="H20" s="405"/>
    </row>
    <row r="21" spans="1:10" ht="15.95" customHeight="1" x14ac:dyDescent="0.2">
      <c r="C21" s="405"/>
      <c r="D21" s="405"/>
      <c r="E21" s="405"/>
      <c r="F21" s="405"/>
      <c r="G21" s="405"/>
      <c r="H21" s="405"/>
    </row>
    <row r="22" spans="1:10" ht="15.95" customHeight="1" x14ac:dyDescent="0.2">
      <c r="C22" s="405"/>
      <c r="D22" s="405"/>
      <c r="E22" s="405"/>
      <c r="F22" s="405"/>
      <c r="G22" s="405"/>
      <c r="H22" s="405"/>
    </row>
    <row r="23" spans="1:10" x14ac:dyDescent="0.2">
      <c r="C23" s="405"/>
      <c r="D23" s="405"/>
      <c r="E23" s="405"/>
      <c r="F23" s="405"/>
      <c r="G23" s="405"/>
      <c r="H23" s="405"/>
    </row>
    <row r="24" spans="1:10" x14ac:dyDescent="0.2">
      <c r="C24" s="405"/>
      <c r="D24" s="405"/>
      <c r="E24" s="405"/>
      <c r="F24" s="405"/>
      <c r="G24" s="405"/>
      <c r="H24" s="405"/>
    </row>
    <row r="25" spans="1:10" x14ac:dyDescent="0.2">
      <c r="C25" s="405"/>
      <c r="D25" s="405"/>
      <c r="E25" s="405"/>
      <c r="F25" s="405"/>
      <c r="G25" s="405"/>
      <c r="H25" s="405"/>
    </row>
    <row r="45" ht="15.75" customHeight="1" x14ac:dyDescent="0.2"/>
  </sheetData>
  <mergeCells count="6">
    <mergeCell ref="C19:H25"/>
    <mergeCell ref="C4:F4"/>
    <mergeCell ref="G4:J4"/>
    <mergeCell ref="A1:J1"/>
    <mergeCell ref="A3:J3"/>
    <mergeCell ref="A4:B5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F30" sqref="F30:I34"/>
    </sheetView>
  </sheetViews>
  <sheetFormatPr defaultRowHeight="12.75" x14ac:dyDescent="0.2"/>
  <cols>
    <col min="1" max="1" width="40.7109375" customWidth="1"/>
    <col min="2" max="9" width="10.7109375" customWidth="1"/>
  </cols>
  <sheetData>
    <row r="1" spans="1:9" ht="21" thickBot="1" x14ac:dyDescent="0.35">
      <c r="A1" s="409" t="s">
        <v>459</v>
      </c>
      <c r="B1" s="450"/>
      <c r="C1" s="450"/>
      <c r="D1" s="450"/>
      <c r="E1" s="450"/>
      <c r="F1" s="450"/>
      <c r="G1" s="450"/>
      <c r="H1" s="450"/>
      <c r="I1" s="446"/>
    </row>
    <row r="2" spans="1:9" ht="13.5" thickBot="1" x14ac:dyDescent="0.25">
      <c r="A2" s="5"/>
      <c r="B2" s="2"/>
      <c r="C2" s="2"/>
      <c r="D2" s="2"/>
      <c r="E2" s="2"/>
      <c r="F2" s="2"/>
      <c r="G2" s="2"/>
      <c r="H2" s="2"/>
      <c r="I2" s="78"/>
    </row>
    <row r="3" spans="1:9" ht="21" customHeight="1" thickBot="1" x14ac:dyDescent="0.25">
      <c r="A3" s="429" t="s">
        <v>337</v>
      </c>
      <c r="B3" s="451"/>
      <c r="C3" s="451"/>
      <c r="D3" s="451"/>
      <c r="E3" s="451"/>
      <c r="F3" s="451"/>
      <c r="G3" s="451"/>
      <c r="H3" s="451"/>
      <c r="I3" s="452"/>
    </row>
    <row r="4" spans="1:9" ht="13.5" thickBot="1" x14ac:dyDescent="0.25">
      <c r="A4" s="75"/>
      <c r="B4" s="76"/>
      <c r="C4" s="77"/>
      <c r="D4" s="77"/>
      <c r="E4" s="79"/>
      <c r="F4" s="77"/>
      <c r="G4" s="77"/>
      <c r="H4" s="78"/>
      <c r="I4" s="79"/>
    </row>
    <row r="5" spans="1:9" s="48" customFormat="1" ht="13.5" thickBot="1" x14ac:dyDescent="0.25">
      <c r="A5" s="174"/>
      <c r="B5" s="175" t="s">
        <v>437</v>
      </c>
      <c r="C5" s="176" t="s">
        <v>438</v>
      </c>
      <c r="D5" s="176" t="s">
        <v>439</v>
      </c>
      <c r="E5" s="177" t="s">
        <v>94</v>
      </c>
      <c r="F5" s="176" t="s">
        <v>440</v>
      </c>
      <c r="G5" s="176" t="s">
        <v>441</v>
      </c>
      <c r="H5" s="176" t="s">
        <v>442</v>
      </c>
      <c r="I5" s="177" t="s">
        <v>94</v>
      </c>
    </row>
    <row r="6" spans="1:9" s="43" customFormat="1" x14ac:dyDescent="0.2">
      <c r="A6" s="174" t="s">
        <v>88</v>
      </c>
      <c r="B6" s="178"/>
      <c r="C6" s="179"/>
      <c r="D6" s="179"/>
      <c r="E6" s="180" t="e">
        <f>C6*100/C6</f>
        <v>#DIV/0!</v>
      </c>
      <c r="F6" s="179"/>
      <c r="G6" s="179"/>
      <c r="H6" s="181"/>
      <c r="I6" s="180" t="e">
        <f>G6*100/G6</f>
        <v>#DIV/0!</v>
      </c>
    </row>
    <row r="7" spans="1:9" s="43" customFormat="1" x14ac:dyDescent="0.2">
      <c r="A7" s="182" t="s">
        <v>349</v>
      </c>
      <c r="B7" s="101"/>
      <c r="C7" s="103"/>
      <c r="D7" s="103"/>
      <c r="E7" s="183" t="e">
        <f>D7*100/D6</f>
        <v>#DIV/0!</v>
      </c>
      <c r="F7" s="103"/>
      <c r="G7" s="103"/>
      <c r="H7" s="104"/>
      <c r="I7" s="183" t="e">
        <f>H7*100/H6</f>
        <v>#DIV/0!</v>
      </c>
    </row>
    <row r="8" spans="1:9" s="43" customFormat="1" x14ac:dyDescent="0.2">
      <c r="A8" s="184" t="s">
        <v>87</v>
      </c>
      <c r="B8" s="101">
        <f>B6-B7</f>
        <v>0</v>
      </c>
      <c r="C8" s="103">
        <f t="shared" ref="C8:H8" si="0">C6-C7</f>
        <v>0</v>
      </c>
      <c r="D8" s="103">
        <f t="shared" si="0"/>
        <v>0</v>
      </c>
      <c r="E8" s="183" t="e">
        <f>D8*100/D6</f>
        <v>#DIV/0!</v>
      </c>
      <c r="F8" s="103">
        <f t="shared" si="0"/>
        <v>0</v>
      </c>
      <c r="G8" s="103">
        <f t="shared" si="0"/>
        <v>0</v>
      </c>
      <c r="H8" s="104">
        <f t="shared" si="0"/>
        <v>0</v>
      </c>
      <c r="I8" s="183" t="e">
        <f>H8*100/H6</f>
        <v>#DIV/0!</v>
      </c>
    </row>
    <row r="9" spans="1:9" s="43" customFormat="1" x14ac:dyDescent="0.2">
      <c r="A9" s="182" t="s">
        <v>326</v>
      </c>
      <c r="B9" s="101"/>
      <c r="C9" s="103"/>
      <c r="D9" s="103"/>
      <c r="E9" s="183" t="e">
        <f>D9*100/D6</f>
        <v>#DIV/0!</v>
      </c>
      <c r="F9" s="103"/>
      <c r="G9" s="103"/>
      <c r="H9" s="104"/>
      <c r="I9" s="183" t="e">
        <f>H9*100/H6</f>
        <v>#DIV/0!</v>
      </c>
    </row>
    <row r="10" spans="1:9" s="43" customFormat="1" x14ac:dyDescent="0.2">
      <c r="A10" s="182" t="s">
        <v>327</v>
      </c>
      <c r="B10" s="101"/>
      <c r="C10" s="103"/>
      <c r="D10" s="103"/>
      <c r="E10" s="183" t="e">
        <f>D10*100/D6</f>
        <v>#DIV/0!</v>
      </c>
      <c r="F10" s="103"/>
      <c r="G10" s="103"/>
      <c r="H10" s="104"/>
      <c r="I10" s="183" t="e">
        <f>H10*100/H6</f>
        <v>#DIV/0!</v>
      </c>
    </row>
    <row r="11" spans="1:9" s="43" customFormat="1" x14ac:dyDescent="0.2">
      <c r="A11" s="184" t="s">
        <v>89</v>
      </c>
      <c r="B11" s="101">
        <f>B8-B9-B10</f>
        <v>0</v>
      </c>
      <c r="C11" s="103">
        <f>C8-C9-C10</f>
        <v>0</v>
      </c>
      <c r="D11" s="103">
        <f>D8-D9-D10</f>
        <v>0</v>
      </c>
      <c r="E11" s="183" t="e">
        <f>D11*100/D6</f>
        <v>#DIV/0!</v>
      </c>
      <c r="F11" s="103">
        <f>F8-F9-F10</f>
        <v>0</v>
      </c>
      <c r="G11" s="103">
        <f>G8-G9-G10</f>
        <v>0</v>
      </c>
      <c r="H11" s="103">
        <f>H8-H9-H10</f>
        <v>0</v>
      </c>
      <c r="I11" s="183" t="e">
        <f>H11*100/H6</f>
        <v>#DIV/0!</v>
      </c>
    </row>
    <row r="12" spans="1:9" s="43" customFormat="1" x14ac:dyDescent="0.2">
      <c r="A12" s="182" t="s">
        <v>328</v>
      </c>
      <c r="B12" s="101"/>
      <c r="C12" s="103"/>
      <c r="D12" s="103"/>
      <c r="E12" s="183" t="e">
        <f>D12*100/D6</f>
        <v>#DIV/0!</v>
      </c>
      <c r="F12" s="103"/>
      <c r="G12" s="103"/>
      <c r="H12" s="104"/>
      <c r="I12" s="183" t="e">
        <f>H12*100/H6</f>
        <v>#DIV/0!</v>
      </c>
    </row>
    <row r="13" spans="1:9" s="43" customFormat="1" x14ac:dyDescent="0.2">
      <c r="A13" s="184" t="s">
        <v>90</v>
      </c>
      <c r="B13" s="101">
        <f>B11-B12</f>
        <v>0</v>
      </c>
      <c r="C13" s="103">
        <f t="shared" ref="C13:H13" si="1">C11-C12</f>
        <v>0</v>
      </c>
      <c r="D13" s="103">
        <f t="shared" si="1"/>
        <v>0</v>
      </c>
      <c r="E13" s="183" t="e">
        <f>D13*100/D6</f>
        <v>#DIV/0!</v>
      </c>
      <c r="F13" s="103">
        <f t="shared" si="1"/>
        <v>0</v>
      </c>
      <c r="G13" s="103">
        <f t="shared" si="1"/>
        <v>0</v>
      </c>
      <c r="H13" s="104">
        <f t="shared" si="1"/>
        <v>0</v>
      </c>
      <c r="I13" s="183" t="e">
        <f>H13*100/H6</f>
        <v>#DIV/0!</v>
      </c>
    </row>
    <row r="14" spans="1:9" s="43" customFormat="1" x14ac:dyDescent="0.2">
      <c r="A14" s="182" t="s">
        <v>329</v>
      </c>
      <c r="B14" s="101"/>
      <c r="C14" s="103"/>
      <c r="D14" s="103"/>
      <c r="E14" s="183" t="e">
        <f>D14*100/D6</f>
        <v>#DIV/0!</v>
      </c>
      <c r="F14" s="103"/>
      <c r="G14" s="103"/>
      <c r="H14" s="104"/>
      <c r="I14" s="183" t="e">
        <f>H14*100/H6</f>
        <v>#DIV/0!</v>
      </c>
    </row>
    <row r="15" spans="1:9" s="43" customFormat="1" x14ac:dyDescent="0.2">
      <c r="A15" s="184" t="s">
        <v>334</v>
      </c>
      <c r="B15" s="101">
        <f>B13+B14</f>
        <v>0</v>
      </c>
      <c r="C15" s="103">
        <f t="shared" ref="C15:H15" si="2">C13+C14</f>
        <v>0</v>
      </c>
      <c r="D15" s="103">
        <f t="shared" si="2"/>
        <v>0</v>
      </c>
      <c r="E15" s="183" t="e">
        <f>D15*100/D6</f>
        <v>#DIV/0!</v>
      </c>
      <c r="F15" s="103">
        <f t="shared" si="2"/>
        <v>0</v>
      </c>
      <c r="G15" s="103">
        <f t="shared" si="2"/>
        <v>0</v>
      </c>
      <c r="H15" s="104">
        <f t="shared" si="2"/>
        <v>0</v>
      </c>
      <c r="I15" s="183" t="e">
        <f>H15*100/H6</f>
        <v>#DIV/0!</v>
      </c>
    </row>
    <row r="16" spans="1:9" s="43" customFormat="1" x14ac:dyDescent="0.2">
      <c r="A16" s="182" t="s">
        <v>330</v>
      </c>
      <c r="B16" s="101"/>
      <c r="C16" s="185">
        <f>'5. ΙΣΟΛΟΓΙΣΜΟΙ'!D15-'5. ΙΣΟΛΟΓΙΣΜΟΙ'!C15+'5. ΙΣΟΛΟΓΙΣΜΟΙ'!D7-'5. ΙΣΟΛΟΓΙΣΜΟΙ'!C7</f>
        <v>0</v>
      </c>
      <c r="D16" s="185">
        <f>'5. ΙΣΟΛΟΓΙΣΜΟΙ'!E15-'5. ΙΣΟΛΟΓΙΣΜΟΙ'!D15+'5. ΙΣΟΛΟΓΙΣΜΟΙ'!E7-'5. ΙΣΟΛΟΓΙΣΜΟΙ'!D7</f>
        <v>0</v>
      </c>
      <c r="E16" s="183" t="e">
        <f>D16*100/D6</f>
        <v>#DIV/0!</v>
      </c>
      <c r="F16" s="185">
        <f>'5. ΙΣΟΛΟΓΙΣΜΟΙ'!G15-'5. ΙΣΟΛΟΓΙΣΜΟΙ'!E15+'5. ΙΣΟΛΟΓΙΣΜΟΙ'!G7-'5. ΙΣΟΛΟΓΙΣΜΟΙ'!E7</f>
        <v>0</v>
      </c>
      <c r="G16" s="185">
        <f>'5. ΙΣΟΛΟΓΙΣΜΟΙ'!H15-'5. ΙΣΟΛΟΓΙΣΜΟΙ'!G15+'5. ΙΣΟΛΟΓΙΣΜΟΙ'!H7-'5. ΙΣΟΛΟΓΙΣΜΟΙ'!G7</f>
        <v>0</v>
      </c>
      <c r="H16" s="185">
        <f>'5. ΙΣΟΛΟΓΙΣΜΟΙ'!I15-'5. ΙΣΟΛΟΓΙΣΜΟΙ'!H15+'5. ΙΣΟΛΟΓΙΣΜΟΙ'!I7-'5. ΙΣΟΛΟΓΙΣΜΟΙ'!H7</f>
        <v>0</v>
      </c>
      <c r="I16" s="183" t="e">
        <f>H16*100/H6</f>
        <v>#DIV/0!</v>
      </c>
    </row>
    <row r="17" spans="1:9" s="43" customFormat="1" x14ac:dyDescent="0.2">
      <c r="A17" s="186" t="s">
        <v>335</v>
      </c>
      <c r="B17" s="101">
        <f>B15-B16</f>
        <v>0</v>
      </c>
      <c r="C17" s="103">
        <f t="shared" ref="C17:H17" si="3">C15-C16</f>
        <v>0</v>
      </c>
      <c r="D17" s="103">
        <f t="shared" si="3"/>
        <v>0</v>
      </c>
      <c r="E17" s="183" t="e">
        <f>D17*100/D6</f>
        <v>#DIV/0!</v>
      </c>
      <c r="F17" s="103">
        <f t="shared" si="3"/>
        <v>0</v>
      </c>
      <c r="G17" s="103">
        <f t="shared" si="3"/>
        <v>0</v>
      </c>
      <c r="H17" s="104">
        <f t="shared" si="3"/>
        <v>0</v>
      </c>
      <c r="I17" s="183" t="e">
        <f>H17*100/H6</f>
        <v>#DIV/0!</v>
      </c>
    </row>
    <row r="18" spans="1:9" s="43" customFormat="1" x14ac:dyDescent="0.2">
      <c r="A18" s="182" t="s">
        <v>331</v>
      </c>
      <c r="B18" s="187"/>
      <c r="C18" s="185"/>
      <c r="D18" s="185"/>
      <c r="E18" s="183" t="e">
        <f>D18*100/D6</f>
        <v>#DIV/0!</v>
      </c>
      <c r="F18" s="185"/>
      <c r="G18" s="185"/>
      <c r="H18" s="185"/>
      <c r="I18" s="183" t="e">
        <f>H18*100/H6</f>
        <v>#DIV/0!</v>
      </c>
    </row>
    <row r="19" spans="1:9" s="43" customFormat="1" ht="13.5" thickBot="1" x14ac:dyDescent="0.25">
      <c r="A19" s="174" t="s">
        <v>92</v>
      </c>
      <c r="B19" s="188">
        <f>B17-B18</f>
        <v>0</v>
      </c>
      <c r="C19" s="189">
        <f t="shared" ref="C19:H19" si="4">C17-C18</f>
        <v>0</v>
      </c>
      <c r="D19" s="189">
        <f t="shared" si="4"/>
        <v>0</v>
      </c>
      <c r="E19" s="190" t="e">
        <f>D19*100/D6</f>
        <v>#DIV/0!</v>
      </c>
      <c r="F19" s="189">
        <f t="shared" si="4"/>
        <v>0</v>
      </c>
      <c r="G19" s="189">
        <f t="shared" si="4"/>
        <v>0</v>
      </c>
      <c r="H19" s="191">
        <f t="shared" si="4"/>
        <v>0</v>
      </c>
      <c r="I19" s="190" t="e">
        <f>H19*100/H6</f>
        <v>#DIV/0!</v>
      </c>
    </row>
    <row r="20" spans="1:9" s="43" customFormat="1" ht="15.75" customHeight="1" thickBot="1" x14ac:dyDescent="0.25">
      <c r="A20" s="174"/>
      <c r="B20" s="187"/>
      <c r="C20" s="185"/>
      <c r="D20" s="185"/>
      <c r="E20" s="177" t="s">
        <v>332</v>
      </c>
      <c r="F20" s="185"/>
      <c r="G20" s="185"/>
      <c r="H20" s="192"/>
      <c r="I20" s="177" t="s">
        <v>333</v>
      </c>
    </row>
    <row r="21" spans="1:9" s="43" customFormat="1" x14ac:dyDescent="0.2">
      <c r="A21" s="80" t="s">
        <v>93</v>
      </c>
      <c r="B21" s="101"/>
      <c r="C21" s="103"/>
      <c r="D21" s="103"/>
      <c r="E21" s="183" t="e">
        <f>D21*100/D19</f>
        <v>#DIV/0!</v>
      </c>
      <c r="F21" s="103"/>
      <c r="G21" s="103"/>
      <c r="H21" s="104"/>
      <c r="I21" s="183" t="e">
        <f>H21*100/H19</f>
        <v>#DIV/0!</v>
      </c>
    </row>
    <row r="22" spans="1:9" s="43" customFormat="1" x14ac:dyDescent="0.2">
      <c r="A22" s="80" t="s">
        <v>315</v>
      </c>
      <c r="B22" s="101"/>
      <c r="C22" s="103"/>
      <c r="D22" s="103"/>
      <c r="E22" s="183" t="e">
        <f>D22*100/D19</f>
        <v>#DIV/0!</v>
      </c>
      <c r="F22" s="103"/>
      <c r="G22" s="103"/>
      <c r="H22" s="104"/>
      <c r="I22" s="183" t="e">
        <f>H22*100/H19</f>
        <v>#DIV/0!</v>
      </c>
    </row>
    <row r="23" spans="1:9" s="43" customFormat="1" x14ac:dyDescent="0.2">
      <c r="A23" s="80" t="s">
        <v>312</v>
      </c>
      <c r="B23" s="187"/>
      <c r="C23" s="103"/>
      <c r="D23" s="103"/>
      <c r="E23" s="183" t="e">
        <f>D23*100/D19</f>
        <v>#DIV/0!</v>
      </c>
      <c r="F23" s="103"/>
      <c r="G23" s="103"/>
      <c r="H23" s="104"/>
      <c r="I23" s="183" t="e">
        <f>H23*100/H19</f>
        <v>#DIV/0!</v>
      </c>
    </row>
    <row r="24" spans="1:9" s="160" customFormat="1" ht="13.5" thickBot="1" x14ac:dyDescent="0.25">
      <c r="A24" s="81" t="s">
        <v>313</v>
      </c>
      <c r="B24" s="193">
        <f>B19-B21-B22-B23</f>
        <v>0</v>
      </c>
      <c r="C24" s="194">
        <f>C19-C21-C22-C23</f>
        <v>0</v>
      </c>
      <c r="D24" s="194">
        <f>D19-D21-D22-D23</f>
        <v>0</v>
      </c>
      <c r="E24" s="195" t="e">
        <f>D24*100/D19</f>
        <v>#DIV/0!</v>
      </c>
      <c r="F24" s="194">
        <f>F19-F21-F22-F23</f>
        <v>0</v>
      </c>
      <c r="G24" s="194">
        <f>G19-G21-G22-G23</f>
        <v>0</v>
      </c>
      <c r="H24" s="196">
        <f>H19-H21-H22-H23</f>
        <v>0</v>
      </c>
      <c r="I24" s="195" t="e">
        <f>H24*100/H19</f>
        <v>#DIV/0!</v>
      </c>
    </row>
    <row r="29" spans="1:9" ht="13.5" thickBot="1" x14ac:dyDescent="0.25">
      <c r="A29" s="453" t="s">
        <v>408</v>
      </c>
      <c r="B29" s="454"/>
      <c r="C29" s="454"/>
      <c r="D29" s="405"/>
    </row>
    <row r="30" spans="1:9" ht="26.25" thickBot="1" x14ac:dyDescent="0.25">
      <c r="A30" s="337"/>
      <c r="B30" s="343">
        <v>2009</v>
      </c>
      <c r="C30" s="348" t="s">
        <v>412</v>
      </c>
      <c r="D30" s="351" t="s">
        <v>374</v>
      </c>
      <c r="F30" s="405"/>
      <c r="G30" s="405"/>
      <c r="H30" s="405"/>
      <c r="I30" s="405"/>
    </row>
    <row r="31" spans="1:9" x14ac:dyDescent="0.2">
      <c r="A31" s="340" t="s">
        <v>293</v>
      </c>
      <c r="B31" s="344"/>
      <c r="C31" s="346"/>
      <c r="D31" s="349" t="e">
        <f>(C31-B31)/B31</f>
        <v>#DIV/0!</v>
      </c>
      <c r="F31" s="405"/>
      <c r="G31" s="405"/>
      <c r="H31" s="405"/>
      <c r="I31" s="405"/>
    </row>
    <row r="32" spans="1:9" ht="37.5" customHeight="1" x14ac:dyDescent="0.2">
      <c r="A32" s="340" t="s">
        <v>409</v>
      </c>
      <c r="B32" s="344"/>
      <c r="C32" s="346"/>
      <c r="D32" s="349" t="e">
        <f>(C32-B32)/B32</f>
        <v>#DIV/0!</v>
      </c>
      <c r="F32" s="405"/>
      <c r="G32" s="405"/>
      <c r="H32" s="405"/>
      <c r="I32" s="405"/>
    </row>
    <row r="33" spans="1:9" x14ac:dyDescent="0.2">
      <c r="A33" s="340" t="s">
        <v>410</v>
      </c>
      <c r="B33" s="344"/>
      <c r="C33" s="346"/>
      <c r="D33" s="349" t="e">
        <f>(C33-B33)/B33</f>
        <v>#DIV/0!</v>
      </c>
      <c r="F33" s="405"/>
      <c r="G33" s="405"/>
      <c r="H33" s="405"/>
      <c r="I33" s="405"/>
    </row>
    <row r="34" spans="1:9" ht="13.5" thickBot="1" x14ac:dyDescent="0.25">
      <c r="A34" s="341" t="s">
        <v>411</v>
      </c>
      <c r="B34" s="345"/>
      <c r="C34" s="347"/>
      <c r="D34" s="350" t="e">
        <f>(C34-B34)/B34</f>
        <v>#DIV/0!</v>
      </c>
      <c r="F34" s="405"/>
      <c r="G34" s="405"/>
      <c r="H34" s="405"/>
      <c r="I34" s="405"/>
    </row>
    <row r="35" spans="1:9" ht="21.75" customHeight="1" x14ac:dyDescent="0.2"/>
    <row r="36" spans="1:9" ht="30.75" customHeight="1" x14ac:dyDescent="0.2"/>
    <row r="37" spans="1:9" ht="17.100000000000001" customHeight="1" x14ac:dyDescent="0.2"/>
    <row r="38" spans="1:9" ht="17.100000000000001" customHeight="1" x14ac:dyDescent="0.2"/>
    <row r="39" spans="1:9" ht="17.100000000000001" customHeight="1" x14ac:dyDescent="0.2"/>
    <row r="40" spans="1:9" ht="17.100000000000001" customHeight="1" x14ac:dyDescent="0.2"/>
    <row r="55" spans="1:9" x14ac:dyDescent="0.2">
      <c r="A55" s="397"/>
      <c r="B55" s="397"/>
      <c r="C55" s="397"/>
      <c r="D55" s="397"/>
      <c r="E55" s="449"/>
      <c r="F55" s="449"/>
      <c r="G55" s="398"/>
      <c r="H55" s="398"/>
      <c r="I55" s="398"/>
    </row>
    <row r="61" spans="1:9" ht="62.25" customHeight="1" x14ac:dyDescent="0.2"/>
  </sheetData>
  <mergeCells count="5">
    <mergeCell ref="A55:I55"/>
    <mergeCell ref="A1:I1"/>
    <mergeCell ref="A3:I3"/>
    <mergeCell ref="A29:D29"/>
    <mergeCell ref="F30:I34"/>
  </mergeCells>
  <phoneticPr fontId="1" type="noConversion"/>
  <pageMargins left="0.75" right="0.75" top="1" bottom="1" header="0.5" footer="0.5"/>
  <pageSetup paperSize="9" orientation="landscape" r:id="rId1"/>
  <headerFooter alignWithMargins="0"/>
  <ignoredErrors>
    <ignoredError sqref="E8 E11 E13 E15 E17 E19 E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opLeftCell="B55" workbookViewId="0">
      <selection activeCell="H96" sqref="H96"/>
    </sheetView>
  </sheetViews>
  <sheetFormatPr defaultRowHeight="12.75" x14ac:dyDescent="0.2"/>
  <cols>
    <col min="1" max="1" width="3.7109375" style="45" customWidth="1"/>
    <col min="2" max="2" width="47.7109375" customWidth="1"/>
    <col min="3" max="5" width="10.7109375" customWidth="1"/>
    <col min="6" max="6" width="8.7109375" customWidth="1"/>
    <col min="7" max="9" width="10.7109375" customWidth="1"/>
    <col min="10" max="10" width="7.7109375" customWidth="1"/>
  </cols>
  <sheetData>
    <row r="1" spans="1:13" ht="21" thickBot="1" x14ac:dyDescent="0.25">
      <c r="A1" s="409" t="s">
        <v>458</v>
      </c>
      <c r="B1" s="445"/>
      <c r="C1" s="445"/>
      <c r="D1" s="445"/>
      <c r="E1" s="445"/>
      <c r="F1" s="445"/>
      <c r="G1" s="445"/>
      <c r="H1" s="445"/>
      <c r="I1" s="445"/>
      <c r="J1" s="446"/>
    </row>
    <row r="2" spans="1:13" s="197" customFormat="1" ht="22.5" customHeight="1" thickBot="1" x14ac:dyDescent="0.25">
      <c r="A2" s="455" t="s">
        <v>348</v>
      </c>
      <c r="B2" s="456"/>
      <c r="C2" s="456"/>
      <c r="D2" s="456"/>
      <c r="E2" s="456"/>
      <c r="F2" s="456"/>
      <c r="G2" s="456"/>
      <c r="H2" s="456"/>
      <c r="I2" s="456"/>
      <c r="J2" s="452"/>
    </row>
    <row r="3" spans="1:13" s="90" customFormat="1" ht="21" customHeight="1" thickBot="1" x14ac:dyDescent="0.25">
      <c r="A3" s="457" t="s">
        <v>338</v>
      </c>
      <c r="B3" s="458"/>
      <c r="C3" s="94" t="s">
        <v>437</v>
      </c>
      <c r="D3" s="94" t="s">
        <v>438</v>
      </c>
      <c r="E3" s="94" t="s">
        <v>439</v>
      </c>
      <c r="F3" s="94" t="s">
        <v>258</v>
      </c>
      <c r="G3" s="94" t="s">
        <v>440</v>
      </c>
      <c r="H3" s="94" t="s">
        <v>441</v>
      </c>
      <c r="I3" s="94" t="s">
        <v>442</v>
      </c>
      <c r="J3" s="95" t="s">
        <v>258</v>
      </c>
    </row>
    <row r="4" spans="1:13" s="161" customFormat="1" ht="12" customHeight="1" x14ac:dyDescent="0.2">
      <c r="A4" s="235"/>
      <c r="B4" s="198"/>
      <c r="C4" s="46"/>
      <c r="D4" s="46"/>
      <c r="E4" s="236"/>
      <c r="F4" s="237"/>
      <c r="J4" s="238"/>
    </row>
    <row r="5" spans="1:13" s="160" customFormat="1" x14ac:dyDescent="0.2">
      <c r="A5" s="59" t="s">
        <v>0</v>
      </c>
      <c r="B5" s="202" t="s">
        <v>135</v>
      </c>
      <c r="C5" s="140"/>
      <c r="D5" s="140"/>
      <c r="E5" s="239"/>
      <c r="F5" s="240"/>
      <c r="G5" s="59"/>
      <c r="H5" s="59"/>
      <c r="I5" s="59"/>
      <c r="J5" s="241"/>
    </row>
    <row r="6" spans="1:13" s="160" customFormat="1" x14ac:dyDescent="0.2">
      <c r="A6" s="59" t="s">
        <v>1</v>
      </c>
      <c r="B6" s="202" t="s">
        <v>39</v>
      </c>
      <c r="C6" s="140"/>
      <c r="D6" s="140"/>
      <c r="E6" s="239"/>
      <c r="F6" s="240"/>
      <c r="G6" s="59"/>
      <c r="H6" s="59"/>
      <c r="I6" s="59"/>
      <c r="J6" s="241"/>
    </row>
    <row r="7" spans="1:13" s="160" customFormat="1" x14ac:dyDescent="0.2">
      <c r="A7" s="59" t="s">
        <v>2</v>
      </c>
      <c r="B7" s="242" t="s">
        <v>150</v>
      </c>
      <c r="C7" s="243"/>
      <c r="D7" s="243"/>
      <c r="E7" s="243"/>
      <c r="F7" s="240"/>
      <c r="G7" s="244"/>
      <c r="H7" s="244"/>
      <c r="I7" s="244"/>
      <c r="J7" s="241"/>
    </row>
    <row r="8" spans="1:13" s="160" customFormat="1" x14ac:dyDescent="0.2">
      <c r="A8" s="48" t="s">
        <v>105</v>
      </c>
      <c r="B8" s="245" t="s">
        <v>151</v>
      </c>
      <c r="C8" s="246">
        <f>SUM(C5:C6)-C7</f>
        <v>0</v>
      </c>
      <c r="D8" s="246">
        <f>SUM(D5:D6)-D7</f>
        <v>0</v>
      </c>
      <c r="E8" s="246">
        <f>SUM(E5:E6)-E7</f>
        <v>0</v>
      </c>
      <c r="F8" s="247" t="e">
        <f>E8/E44</f>
        <v>#DIV/0!</v>
      </c>
      <c r="G8" s="164">
        <f>SUM(G5:G6)-G7</f>
        <v>0</v>
      </c>
      <c r="H8" s="164">
        <f>SUM(H5:H6)-H7</f>
        <v>0</v>
      </c>
      <c r="I8" s="164">
        <f>SUM(I5:I6)-I7</f>
        <v>0</v>
      </c>
      <c r="J8" s="248" t="e">
        <f>I8/I44</f>
        <v>#DIV/0!</v>
      </c>
    </row>
    <row r="9" spans="1:13" s="160" customFormat="1" x14ac:dyDescent="0.2">
      <c r="A9" s="59" t="s">
        <v>3</v>
      </c>
      <c r="B9" s="202" t="s">
        <v>136</v>
      </c>
      <c r="C9" s="140"/>
      <c r="D9" s="140"/>
      <c r="E9" s="239"/>
      <c r="F9" s="240"/>
      <c r="G9" s="59"/>
      <c r="H9" s="59"/>
      <c r="I9" s="59"/>
      <c r="J9" s="241"/>
    </row>
    <row r="10" spans="1:13" s="160" customFormat="1" x14ac:dyDescent="0.2">
      <c r="A10" s="59" t="s">
        <v>4</v>
      </c>
      <c r="B10" s="202" t="s">
        <v>137</v>
      </c>
      <c r="C10" s="140"/>
      <c r="D10" s="140"/>
      <c r="E10" s="239"/>
      <c r="F10" s="240"/>
      <c r="G10" s="59"/>
      <c r="H10" s="59"/>
      <c r="I10" s="59"/>
      <c r="J10" s="241"/>
      <c r="L10" s="59"/>
    </row>
    <row r="11" spans="1:13" s="160" customFormat="1" x14ac:dyDescent="0.2">
      <c r="A11" s="59" t="s">
        <v>9</v>
      </c>
      <c r="B11" s="249" t="s">
        <v>138</v>
      </c>
      <c r="C11" s="239"/>
      <c r="D11" s="239"/>
      <c r="E11" s="239"/>
      <c r="F11" s="240"/>
      <c r="G11" s="59"/>
      <c r="H11" s="59"/>
      <c r="I11" s="59"/>
      <c r="J11" s="241"/>
    </row>
    <row r="12" spans="1:13" s="160" customFormat="1" x14ac:dyDescent="0.2">
      <c r="A12" s="59" t="s">
        <v>16</v>
      </c>
      <c r="B12" s="249" t="s">
        <v>139</v>
      </c>
      <c r="C12" s="239"/>
      <c r="D12" s="239"/>
      <c r="E12" s="239"/>
      <c r="F12" s="240"/>
      <c r="G12" s="59"/>
      <c r="H12" s="59"/>
      <c r="I12" s="59"/>
      <c r="J12" s="241"/>
      <c r="L12" s="250"/>
      <c r="M12" s="250"/>
    </row>
    <row r="13" spans="1:13" s="160" customFormat="1" x14ac:dyDescent="0.2">
      <c r="A13" s="59" t="s">
        <v>40</v>
      </c>
      <c r="B13" s="249" t="s">
        <v>27</v>
      </c>
      <c r="C13" s="239"/>
      <c r="D13" s="239"/>
      <c r="E13" s="239"/>
      <c r="F13" s="240"/>
      <c r="G13" s="59"/>
      <c r="H13" s="59"/>
      <c r="I13" s="59"/>
      <c r="J13" s="241"/>
    </row>
    <row r="14" spans="1:13" s="160" customFormat="1" x14ac:dyDescent="0.2">
      <c r="A14" s="59" t="s">
        <v>52</v>
      </c>
      <c r="B14" s="249" t="s">
        <v>140</v>
      </c>
      <c r="C14" s="239"/>
      <c r="D14" s="239"/>
      <c r="E14" s="239"/>
      <c r="F14" s="240"/>
      <c r="G14" s="59"/>
      <c r="H14" s="59"/>
      <c r="J14" s="241"/>
    </row>
    <row r="15" spans="1:13" s="160" customFormat="1" x14ac:dyDescent="0.2">
      <c r="A15" s="59" t="s">
        <v>53</v>
      </c>
      <c r="B15" s="242" t="s">
        <v>141</v>
      </c>
      <c r="C15" s="243"/>
      <c r="D15" s="243"/>
      <c r="E15" s="243"/>
      <c r="F15" s="240"/>
      <c r="G15" s="244"/>
      <c r="H15" s="244"/>
      <c r="I15" s="244"/>
      <c r="J15" s="241"/>
    </row>
    <row r="16" spans="1:13" s="160" customFormat="1" x14ac:dyDescent="0.2">
      <c r="A16" s="48" t="s">
        <v>106</v>
      </c>
      <c r="B16" s="245" t="s">
        <v>282</v>
      </c>
      <c r="C16" s="246">
        <f>C9+C10+C11+C12+C13+C14-C15</f>
        <v>0</v>
      </c>
      <c r="D16" s="246">
        <f>D9+D10+D11+D12+D13+D14-D15</f>
        <v>0</v>
      </c>
      <c r="E16" s="246">
        <f>E9+E10+E11+E12+E13+E14-E15</f>
        <v>0</v>
      </c>
      <c r="F16" s="247" t="e">
        <f>E16/E44</f>
        <v>#DIV/0!</v>
      </c>
      <c r="G16" s="164">
        <f>SUM(G9:G14)-G15</f>
        <v>0</v>
      </c>
      <c r="H16" s="164">
        <f>SUM(H9:H14)-H15</f>
        <v>0</v>
      </c>
      <c r="I16" s="164">
        <f>SUM(I9:I14)-I15</f>
        <v>0</v>
      </c>
      <c r="J16" s="248" t="e">
        <f>I16/I44</f>
        <v>#DIV/0!</v>
      </c>
    </row>
    <row r="17" spans="1:14" s="160" customFormat="1" x14ac:dyDescent="0.2">
      <c r="A17" s="59" t="s">
        <v>54</v>
      </c>
      <c r="B17" s="202" t="s">
        <v>142</v>
      </c>
      <c r="C17" s="140"/>
      <c r="D17" s="140"/>
      <c r="E17" s="239"/>
      <c r="F17" s="240" t="e">
        <f>E17/E44</f>
        <v>#DIV/0!</v>
      </c>
      <c r="G17" s="59"/>
      <c r="H17" s="59"/>
      <c r="I17" s="59"/>
      <c r="J17" s="241" t="e">
        <f>I17/I44</f>
        <v>#DIV/0!</v>
      </c>
    </row>
    <row r="18" spans="1:14" s="160" customFormat="1" x14ac:dyDescent="0.2">
      <c r="A18" s="59" t="s">
        <v>55</v>
      </c>
      <c r="B18" s="202" t="s">
        <v>143</v>
      </c>
      <c r="C18" s="140"/>
      <c r="D18" s="140"/>
      <c r="E18" s="239"/>
      <c r="F18" s="240"/>
      <c r="G18" s="59"/>
      <c r="H18" s="59"/>
      <c r="I18" s="59"/>
      <c r="J18" s="241"/>
    </row>
    <row r="19" spans="1:14" s="160" customFormat="1" x14ac:dyDescent="0.2">
      <c r="A19" s="59"/>
      <c r="B19" s="203" t="s">
        <v>153</v>
      </c>
      <c r="C19" s="246">
        <f>C8+C16+C17+C18</f>
        <v>0</v>
      </c>
      <c r="D19" s="246">
        <f>D8+D16+D17+D18</f>
        <v>0</v>
      </c>
      <c r="E19" s="246">
        <f>E8+E16+E17+E18</f>
        <v>0</v>
      </c>
      <c r="F19" s="247" t="e">
        <f>E19/E44</f>
        <v>#DIV/0!</v>
      </c>
      <c r="G19" s="246">
        <f>G8+G16+G17+G18</f>
        <v>0</v>
      </c>
      <c r="H19" s="246">
        <f>H8+H16+H17+H18</f>
        <v>0</v>
      </c>
      <c r="I19" s="246">
        <f>I8+I16+I17+I18</f>
        <v>0</v>
      </c>
      <c r="J19" s="248" t="e">
        <f>I19/I44</f>
        <v>#DIV/0!</v>
      </c>
    </row>
    <row r="20" spans="1:14" s="160" customFormat="1" x14ac:dyDescent="0.2">
      <c r="A20" s="59"/>
      <c r="B20" s="202"/>
      <c r="C20" s="140"/>
      <c r="D20" s="140"/>
      <c r="E20" s="239"/>
      <c r="F20" s="240"/>
      <c r="G20" s="59"/>
      <c r="H20" s="59"/>
      <c r="J20" s="241"/>
    </row>
    <row r="21" spans="1:14" s="160" customFormat="1" x14ac:dyDescent="0.2">
      <c r="A21" s="59" t="s">
        <v>56</v>
      </c>
      <c r="B21" s="202" t="s">
        <v>110</v>
      </c>
      <c r="C21" s="140"/>
      <c r="D21" s="140"/>
      <c r="E21" s="239"/>
      <c r="F21" s="240" t="e">
        <f>E21/E44</f>
        <v>#DIV/0!</v>
      </c>
      <c r="G21" s="59"/>
      <c r="H21" s="59"/>
      <c r="I21" s="59"/>
      <c r="J21" s="241" t="e">
        <f>I21/I44</f>
        <v>#DIV/0!</v>
      </c>
    </row>
    <row r="22" spans="1:14" s="160" customFormat="1" x14ac:dyDescent="0.2">
      <c r="A22" s="59" t="s">
        <v>57</v>
      </c>
      <c r="B22" s="202" t="s">
        <v>144</v>
      </c>
      <c r="C22" s="140"/>
      <c r="D22" s="140"/>
      <c r="E22" s="239"/>
      <c r="F22" s="240" t="e">
        <f>E22/E44</f>
        <v>#DIV/0!</v>
      </c>
      <c r="G22" s="59"/>
      <c r="H22" s="59"/>
      <c r="I22" s="59"/>
      <c r="J22" s="241" t="e">
        <f>I22/I44</f>
        <v>#DIV/0!</v>
      </c>
    </row>
    <row r="23" spans="1:14" s="160" customFormat="1" x14ac:dyDescent="0.2">
      <c r="A23" s="59" t="s">
        <v>58</v>
      </c>
      <c r="B23" s="202" t="s">
        <v>145</v>
      </c>
      <c r="C23" s="140"/>
      <c r="D23" s="140"/>
      <c r="E23" s="239"/>
      <c r="F23" s="240" t="e">
        <f>E23/E44</f>
        <v>#DIV/0!</v>
      </c>
      <c r="G23" s="59"/>
      <c r="H23" s="59"/>
      <c r="I23" s="59"/>
      <c r="J23" s="241" t="e">
        <f>I23/I44</f>
        <v>#DIV/0!</v>
      </c>
    </row>
    <row r="24" spans="1:14" s="160" customFormat="1" x14ac:dyDescent="0.2">
      <c r="A24" s="59" t="s">
        <v>59</v>
      </c>
      <c r="B24" s="202" t="s">
        <v>146</v>
      </c>
      <c r="C24" s="140"/>
      <c r="D24" s="140"/>
      <c r="E24" s="239"/>
      <c r="F24" s="240" t="e">
        <f>E24/E44</f>
        <v>#DIV/0!</v>
      </c>
      <c r="G24" s="59"/>
      <c r="H24" s="59"/>
      <c r="I24" s="59"/>
      <c r="J24" s="241" t="e">
        <f>I24/I44</f>
        <v>#DIV/0!</v>
      </c>
    </row>
    <row r="25" spans="1:14" s="160" customFormat="1" x14ac:dyDescent="0.2">
      <c r="A25" s="59" t="s">
        <v>60</v>
      </c>
      <c r="B25" s="202" t="s">
        <v>147</v>
      </c>
      <c r="C25" s="140"/>
      <c r="D25" s="140"/>
      <c r="E25" s="239"/>
      <c r="F25" s="240" t="e">
        <f>E25/E44</f>
        <v>#DIV/0!</v>
      </c>
      <c r="G25" s="59"/>
      <c r="H25" s="59"/>
      <c r="I25" s="59"/>
      <c r="J25" s="241" t="e">
        <f>I25/I44</f>
        <v>#DIV/0!</v>
      </c>
    </row>
    <row r="26" spans="1:14" s="160" customFormat="1" x14ac:dyDescent="0.2">
      <c r="A26" s="59" t="s">
        <v>61</v>
      </c>
      <c r="B26" s="202" t="s">
        <v>148</v>
      </c>
      <c r="C26" s="140"/>
      <c r="D26" s="140"/>
      <c r="E26" s="140"/>
      <c r="F26" s="240" t="e">
        <f>E26/E44</f>
        <v>#DIV/0!</v>
      </c>
      <c r="G26" s="43"/>
      <c r="H26" s="43"/>
      <c r="I26" s="59"/>
      <c r="J26" s="241" t="e">
        <f>I26/I44</f>
        <v>#DIV/0!</v>
      </c>
    </row>
    <row r="27" spans="1:14" s="160" customFormat="1" x14ac:dyDescent="0.2">
      <c r="A27" s="48" t="s">
        <v>149</v>
      </c>
      <c r="B27" s="245" t="s">
        <v>152</v>
      </c>
      <c r="C27" s="246">
        <f>SUM(C21:C26)</f>
        <v>0</v>
      </c>
      <c r="D27" s="246">
        <f>SUM(D21:D26)</f>
        <v>0</v>
      </c>
      <c r="E27" s="246">
        <f>SUM(E21:E26)</f>
        <v>0</v>
      </c>
      <c r="F27" s="247" t="e">
        <f>E27/E44</f>
        <v>#DIV/0!</v>
      </c>
      <c r="G27" s="164">
        <f>SUM(G21:G26)</f>
        <v>0</v>
      </c>
      <c r="H27" s="164">
        <f>SUM(H21:H26)</f>
        <v>0</v>
      </c>
      <c r="I27" s="164">
        <f>SUM(I21:I26)</f>
        <v>0</v>
      </c>
      <c r="J27" s="248" t="e">
        <f>I27/I44</f>
        <v>#DIV/0!</v>
      </c>
    </row>
    <row r="28" spans="1:14" s="160" customFormat="1" x14ac:dyDescent="0.2">
      <c r="A28" s="59" t="s">
        <v>62</v>
      </c>
      <c r="B28" s="202" t="s">
        <v>154</v>
      </c>
      <c r="C28" s="140"/>
      <c r="D28" s="140"/>
      <c r="E28" s="140"/>
      <c r="F28" s="240" t="e">
        <f>E28/E44</f>
        <v>#DIV/0!</v>
      </c>
      <c r="G28" s="43"/>
      <c r="H28" s="43"/>
      <c r="I28" s="59"/>
      <c r="J28" s="241" t="e">
        <f>I28/I44</f>
        <v>#DIV/0!</v>
      </c>
    </row>
    <row r="29" spans="1:14" s="160" customFormat="1" x14ac:dyDescent="0.2">
      <c r="A29" s="59" t="s">
        <v>63</v>
      </c>
      <c r="B29" s="202" t="s">
        <v>155</v>
      </c>
      <c r="C29" s="140"/>
      <c r="D29" s="140"/>
      <c r="E29" s="140"/>
      <c r="F29" s="240" t="e">
        <f>E29/E44</f>
        <v>#DIV/0!</v>
      </c>
      <c r="G29" s="43"/>
      <c r="H29" s="43"/>
      <c r="I29" s="59"/>
      <c r="J29" s="241" t="e">
        <f>I29/I44</f>
        <v>#DIV/0!</v>
      </c>
    </row>
    <row r="30" spans="1:14" s="160" customFormat="1" x14ac:dyDescent="0.2">
      <c r="A30" s="59" t="s">
        <v>64</v>
      </c>
      <c r="B30" s="202" t="s">
        <v>156</v>
      </c>
      <c r="C30" s="140"/>
      <c r="D30" s="140"/>
      <c r="E30" s="140"/>
      <c r="F30" s="240" t="e">
        <f>E30/E44</f>
        <v>#DIV/0!</v>
      </c>
      <c r="G30" s="43"/>
      <c r="H30" s="43"/>
      <c r="I30" s="59"/>
      <c r="J30" s="241" t="e">
        <f>I30/I44</f>
        <v>#DIV/0!</v>
      </c>
      <c r="L30" s="103"/>
      <c r="M30" s="251"/>
      <c r="N30" s="103"/>
    </row>
    <row r="31" spans="1:14" s="160" customFormat="1" x14ac:dyDescent="0.2">
      <c r="A31" s="59" t="s">
        <v>65</v>
      </c>
      <c r="B31" s="202" t="s">
        <v>181</v>
      </c>
      <c r="C31" s="140"/>
      <c r="D31" s="140"/>
      <c r="E31" s="140"/>
      <c r="F31" s="240" t="e">
        <f>E31/E44</f>
        <v>#DIV/0!</v>
      </c>
      <c r="G31" s="43"/>
      <c r="H31" s="43"/>
      <c r="I31" s="59"/>
      <c r="J31" s="241" t="e">
        <f>I31/I44</f>
        <v>#DIV/0!</v>
      </c>
    </row>
    <row r="32" spans="1:14" s="160" customFormat="1" x14ac:dyDescent="0.2">
      <c r="A32" s="59" t="s">
        <v>122</v>
      </c>
      <c r="B32" s="202" t="s">
        <v>157</v>
      </c>
      <c r="C32" s="140"/>
      <c r="D32" s="140"/>
      <c r="E32" s="140"/>
      <c r="F32" s="240" t="e">
        <f>E32/E44</f>
        <v>#DIV/0!</v>
      </c>
      <c r="G32" s="43"/>
      <c r="H32" s="43"/>
      <c r="I32" s="59"/>
      <c r="J32" s="241" t="e">
        <f>I32/I44</f>
        <v>#DIV/0!</v>
      </c>
    </row>
    <row r="33" spans="1:13" s="160" customFormat="1" x14ac:dyDescent="0.2">
      <c r="A33" s="59" t="s">
        <v>130</v>
      </c>
      <c r="B33" s="242" t="s">
        <v>158</v>
      </c>
      <c r="C33" s="243"/>
      <c r="D33" s="243"/>
      <c r="E33" s="243"/>
      <c r="F33" s="240" t="e">
        <f>E33/E44</f>
        <v>#DIV/0!</v>
      </c>
      <c r="G33" s="244"/>
      <c r="H33" s="244"/>
      <c r="I33" s="244"/>
      <c r="J33" s="241" t="e">
        <f>I33/I44</f>
        <v>#DIV/0!</v>
      </c>
      <c r="K33" s="179"/>
    </row>
    <row r="34" spans="1:13" s="160" customFormat="1" x14ac:dyDescent="0.2">
      <c r="A34" s="41" t="s">
        <v>160</v>
      </c>
      <c r="B34" s="245" t="s">
        <v>283</v>
      </c>
      <c r="C34" s="141">
        <f>SUM(C28:C32)-C33</f>
        <v>0</v>
      </c>
      <c r="D34" s="141">
        <f>SUM(D28:D32)-D33</f>
        <v>0</v>
      </c>
      <c r="E34" s="141">
        <f>SUM(E28:E32)-E33</f>
        <v>0</v>
      </c>
      <c r="F34" s="247" t="e">
        <f>E34/E44</f>
        <v>#DIV/0!</v>
      </c>
      <c r="G34" s="156">
        <f>SUM(G28:G32)-G33</f>
        <v>0</v>
      </c>
      <c r="H34" s="156">
        <f>SUM(H28:H32)-H33</f>
        <v>0</v>
      </c>
      <c r="I34" s="156">
        <f>SUM(I28:I32)-I33</f>
        <v>0</v>
      </c>
      <c r="J34" s="248" t="e">
        <f>I34/I44</f>
        <v>#DIV/0!</v>
      </c>
      <c r="K34" s="179"/>
      <c r="L34" s="179"/>
      <c r="M34" s="179"/>
    </row>
    <row r="35" spans="1:13" s="160" customFormat="1" x14ac:dyDescent="0.2">
      <c r="A35" s="59" t="s">
        <v>131</v>
      </c>
      <c r="B35" s="202" t="s">
        <v>159</v>
      </c>
      <c r="C35" s="140"/>
      <c r="D35" s="140"/>
      <c r="E35" s="140"/>
      <c r="F35" s="240"/>
      <c r="G35" s="43"/>
      <c r="H35" s="43"/>
      <c r="I35" s="59"/>
      <c r="J35" s="241"/>
    </row>
    <row r="36" spans="1:13" s="160" customFormat="1" x14ac:dyDescent="0.2">
      <c r="A36" s="59" t="s">
        <v>132</v>
      </c>
      <c r="B36" s="202" t="s">
        <v>180</v>
      </c>
      <c r="C36" s="140"/>
      <c r="D36" s="140"/>
      <c r="E36" s="140"/>
      <c r="F36" s="240"/>
      <c r="G36" s="43"/>
      <c r="H36" s="43"/>
      <c r="I36" s="43"/>
      <c r="J36" s="241"/>
    </row>
    <row r="37" spans="1:13" s="160" customFormat="1" x14ac:dyDescent="0.2">
      <c r="A37" s="48" t="s">
        <v>107</v>
      </c>
      <c r="B37" s="245" t="s">
        <v>183</v>
      </c>
      <c r="C37" s="141">
        <f>SUM(C34:C36)</f>
        <v>0</v>
      </c>
      <c r="D37" s="141">
        <f t="shared" ref="D37:I37" si="0">SUM(D34:D36)</f>
        <v>0</v>
      </c>
      <c r="E37" s="141">
        <f t="shared" si="0"/>
        <v>0</v>
      </c>
      <c r="F37" s="247" t="e">
        <f>E37/E44</f>
        <v>#DIV/0!</v>
      </c>
      <c r="G37" s="156">
        <f t="shared" si="0"/>
        <v>0</v>
      </c>
      <c r="H37" s="156">
        <f t="shared" si="0"/>
        <v>0</v>
      </c>
      <c r="I37" s="156">
        <f t="shared" si="0"/>
        <v>0</v>
      </c>
      <c r="J37" s="248" t="e">
        <f>I37/I44</f>
        <v>#DIV/0!</v>
      </c>
    </row>
    <row r="38" spans="1:13" s="160" customFormat="1" x14ac:dyDescent="0.2">
      <c r="A38" s="48" t="s">
        <v>108</v>
      </c>
      <c r="B38" s="245" t="s">
        <v>162</v>
      </c>
      <c r="C38" s="140"/>
      <c r="D38" s="140"/>
      <c r="E38" s="140"/>
      <c r="F38" s="247" t="e">
        <f>E38/E44</f>
        <v>#DIV/0!</v>
      </c>
      <c r="G38" s="43">
        <v>0</v>
      </c>
      <c r="H38" s="43"/>
      <c r="J38" s="248" t="e">
        <f>I38/I44</f>
        <v>#DIV/0!</v>
      </c>
    </row>
    <row r="39" spans="1:13" s="160" customFormat="1" x14ac:dyDescent="0.2">
      <c r="A39" s="59" t="s">
        <v>133</v>
      </c>
      <c r="B39" s="202" t="s">
        <v>163</v>
      </c>
      <c r="C39" s="140"/>
      <c r="D39" s="140"/>
      <c r="E39" s="140"/>
      <c r="F39" s="240" t="e">
        <f>E39/E44</f>
        <v>#DIV/0!</v>
      </c>
      <c r="G39" s="43"/>
      <c r="H39" s="43"/>
      <c r="I39" s="43"/>
      <c r="J39" s="241" t="e">
        <f>I39/I44</f>
        <v>#DIV/0!</v>
      </c>
    </row>
    <row r="40" spans="1:13" s="160" customFormat="1" x14ac:dyDescent="0.2">
      <c r="A40" s="59" t="s">
        <v>134</v>
      </c>
      <c r="B40" s="202" t="s">
        <v>164</v>
      </c>
      <c r="C40" s="140"/>
      <c r="D40" s="140"/>
      <c r="E40" s="140"/>
      <c r="F40" s="240" t="e">
        <f>E40/E44</f>
        <v>#DIV/0!</v>
      </c>
      <c r="G40" s="43"/>
      <c r="H40" s="43"/>
      <c r="I40" s="43"/>
      <c r="J40" s="241" t="e">
        <f>I40/I44</f>
        <v>#DIV/0!</v>
      </c>
    </row>
    <row r="41" spans="1:13" s="160" customFormat="1" x14ac:dyDescent="0.2">
      <c r="A41" s="48" t="s">
        <v>161</v>
      </c>
      <c r="B41" s="245" t="s">
        <v>182</v>
      </c>
      <c r="C41" s="141">
        <f>SUM(C39:C40)</f>
        <v>0</v>
      </c>
      <c r="D41" s="141">
        <f>SUM(D39:D40)</f>
        <v>0</v>
      </c>
      <c r="E41" s="141">
        <f>SUM(E39:E40)</f>
        <v>0</v>
      </c>
      <c r="F41" s="247" t="e">
        <f>E41/E44</f>
        <v>#DIV/0!</v>
      </c>
      <c r="G41" s="156">
        <f>SUM(G39:G40)</f>
        <v>0</v>
      </c>
      <c r="H41" s="156">
        <f>SUM(H39:H40)</f>
        <v>0</v>
      </c>
      <c r="I41" s="156">
        <f>SUM(I39:I40)</f>
        <v>0</v>
      </c>
      <c r="J41" s="248" t="e">
        <f>I41/I44</f>
        <v>#DIV/0!</v>
      </c>
    </row>
    <row r="42" spans="1:13" s="160" customFormat="1" x14ac:dyDescent="0.2">
      <c r="A42" s="59"/>
      <c r="B42" s="203" t="s">
        <v>165</v>
      </c>
      <c r="C42" s="141">
        <f>C27+C37+C38+C41</f>
        <v>0</v>
      </c>
      <c r="D42" s="141">
        <f>D27+D37+D38+D41</f>
        <v>0</v>
      </c>
      <c r="E42" s="141">
        <f>E27+E37+E38+E41</f>
        <v>0</v>
      </c>
      <c r="F42" s="247" t="e">
        <f>E42/E44</f>
        <v>#DIV/0!</v>
      </c>
      <c r="G42" s="141">
        <f>G27+G37+G38+G41</f>
        <v>0</v>
      </c>
      <c r="H42" s="141">
        <f>H27+H37+H38+H41</f>
        <v>0</v>
      </c>
      <c r="I42" s="141">
        <f>I27+I37+I38+I41</f>
        <v>0</v>
      </c>
      <c r="J42" s="248" t="e">
        <f>I42/I44</f>
        <v>#DIV/0!</v>
      </c>
    </row>
    <row r="43" spans="1:13" s="160" customFormat="1" x14ac:dyDescent="0.2">
      <c r="A43" s="59"/>
      <c r="B43" s="203"/>
      <c r="C43" s="252"/>
      <c r="D43" s="252"/>
      <c r="E43" s="239"/>
      <c r="F43" s="240"/>
      <c r="G43" s="43"/>
      <c r="H43" s="43"/>
      <c r="J43" s="241"/>
    </row>
    <row r="44" spans="1:13" s="160" customFormat="1" x14ac:dyDescent="0.2">
      <c r="A44" s="59"/>
      <c r="B44" s="203" t="s">
        <v>166</v>
      </c>
      <c r="C44" s="246">
        <f>C19+C42</f>
        <v>0</v>
      </c>
      <c r="D44" s="246">
        <f>D19+D42</f>
        <v>0</v>
      </c>
      <c r="E44" s="246">
        <f>E19+E42</f>
        <v>0</v>
      </c>
      <c r="F44" s="247" t="e">
        <f>E44/E44</f>
        <v>#DIV/0!</v>
      </c>
      <c r="G44" s="164">
        <f>G19+G42</f>
        <v>0</v>
      </c>
      <c r="H44" s="164">
        <f>H19+H42</f>
        <v>0</v>
      </c>
      <c r="I44" s="164">
        <f>I19+I42</f>
        <v>0</v>
      </c>
      <c r="J44" s="248" t="e">
        <f>I44/I44</f>
        <v>#DIV/0!</v>
      </c>
    </row>
    <row r="45" spans="1:13" s="160" customFormat="1" x14ac:dyDescent="0.2">
      <c r="A45" s="59"/>
      <c r="B45" s="43"/>
      <c r="C45" s="43"/>
      <c r="D45" s="43"/>
      <c r="E45" s="43"/>
      <c r="F45" s="43"/>
      <c r="G45" s="43"/>
      <c r="H45" s="43"/>
    </row>
    <row r="46" spans="1:13" s="160" customFormat="1" x14ac:dyDescent="0.2">
      <c r="A46" s="59"/>
      <c r="B46" s="43"/>
      <c r="C46" s="43"/>
      <c r="D46" s="43"/>
      <c r="E46" s="43"/>
      <c r="F46" s="43"/>
      <c r="G46" s="43"/>
      <c r="H46" s="43"/>
    </row>
    <row r="47" spans="1:13" s="160" customFormat="1" x14ac:dyDescent="0.2">
      <c r="A47" s="59"/>
      <c r="B47" s="43"/>
      <c r="C47" s="43"/>
      <c r="D47" s="43"/>
      <c r="E47" s="43"/>
      <c r="F47" s="43"/>
      <c r="G47" s="43"/>
      <c r="H47" s="43"/>
    </row>
    <row r="48" spans="1:13" s="160" customFormat="1" x14ac:dyDescent="0.2">
      <c r="A48" s="59"/>
      <c r="B48" s="43"/>
      <c r="C48" s="43"/>
      <c r="D48" s="43"/>
      <c r="E48" s="43"/>
      <c r="F48" s="43"/>
      <c r="G48" s="43"/>
      <c r="H48" s="43"/>
    </row>
    <row r="49" spans="1:12" s="160" customFormat="1" x14ac:dyDescent="0.2">
      <c r="A49" s="59"/>
      <c r="B49" s="43"/>
      <c r="C49" s="43"/>
      <c r="D49" s="43"/>
      <c r="E49" s="43"/>
      <c r="F49" s="43"/>
      <c r="G49" s="43"/>
      <c r="H49" s="43"/>
    </row>
    <row r="50" spans="1:12" s="160" customFormat="1" ht="13.5" thickBot="1" x14ac:dyDescent="0.25">
      <c r="A50" s="461"/>
      <c r="B50" s="461"/>
      <c r="C50" s="461"/>
      <c r="D50" s="461"/>
      <c r="E50" s="461"/>
      <c r="F50" s="461"/>
      <c r="G50" s="461"/>
      <c r="H50" s="461"/>
      <c r="I50" s="461"/>
      <c r="J50" s="461"/>
      <c r="K50" s="368"/>
    </row>
    <row r="51" spans="1:12" s="160" customFormat="1" ht="15" thickBot="1" x14ac:dyDescent="0.25">
      <c r="A51" s="459" t="s">
        <v>339</v>
      </c>
      <c r="B51" s="460"/>
      <c r="C51" s="94" t="s">
        <v>437</v>
      </c>
      <c r="D51" s="94" t="s">
        <v>438</v>
      </c>
      <c r="E51" s="94" t="s">
        <v>439</v>
      </c>
      <c r="F51" s="94" t="s">
        <v>258</v>
      </c>
      <c r="G51" s="94" t="s">
        <v>440</v>
      </c>
      <c r="H51" s="94" t="s">
        <v>441</v>
      </c>
      <c r="I51" s="94" t="s">
        <v>442</v>
      </c>
      <c r="J51" s="95" t="s">
        <v>258</v>
      </c>
    </row>
    <row r="52" spans="1:12" s="160" customFormat="1" ht="15" x14ac:dyDescent="0.2">
      <c r="A52" s="235"/>
      <c r="B52" s="198"/>
      <c r="C52" s="46"/>
      <c r="D52" s="46"/>
      <c r="E52" s="236"/>
      <c r="F52" s="237"/>
      <c r="G52" s="43"/>
      <c r="H52" s="43"/>
      <c r="J52" s="253"/>
    </row>
    <row r="53" spans="1:12" s="160" customFormat="1" x14ac:dyDescent="0.2">
      <c r="A53" s="59" t="s">
        <v>0</v>
      </c>
      <c r="B53" s="202" t="s">
        <v>167</v>
      </c>
      <c r="C53" s="43"/>
      <c r="D53" s="43"/>
      <c r="E53" s="59"/>
      <c r="F53" s="240" t="e">
        <f>E53/E84</f>
        <v>#DIV/0!</v>
      </c>
      <c r="G53" s="43"/>
      <c r="H53" s="43"/>
      <c r="I53" s="59"/>
      <c r="J53" s="241" t="e">
        <f>I53/I84</f>
        <v>#DIV/0!</v>
      </c>
    </row>
    <row r="54" spans="1:12" s="160" customFormat="1" x14ac:dyDescent="0.2">
      <c r="A54" s="59" t="s">
        <v>1</v>
      </c>
      <c r="B54" s="202" t="s">
        <v>340</v>
      </c>
      <c r="C54" s="43"/>
      <c r="D54" s="43"/>
      <c r="E54" s="59"/>
      <c r="F54" s="240" t="e">
        <f>E54/E84</f>
        <v>#DIV/0!</v>
      </c>
      <c r="G54" s="43"/>
      <c r="H54" s="43"/>
      <c r="I54" s="43"/>
      <c r="J54" s="241" t="e">
        <f>I54/I84</f>
        <v>#DIV/0!</v>
      </c>
    </row>
    <row r="55" spans="1:12" s="160" customFormat="1" x14ac:dyDescent="0.2">
      <c r="A55" s="59" t="s">
        <v>2</v>
      </c>
      <c r="B55" s="202" t="s">
        <v>168</v>
      </c>
      <c r="C55" s="140"/>
      <c r="D55" s="140"/>
      <c r="E55" s="140"/>
      <c r="F55" s="240" t="e">
        <f>E55/E84</f>
        <v>#DIV/0!</v>
      </c>
      <c r="G55" s="140"/>
      <c r="H55" s="140"/>
      <c r="I55" s="140"/>
      <c r="J55" s="241" t="e">
        <f>I55/I84</f>
        <v>#DIV/0!</v>
      </c>
    </row>
    <row r="56" spans="1:12" s="160" customFormat="1" x14ac:dyDescent="0.2">
      <c r="A56" s="59" t="s">
        <v>3</v>
      </c>
      <c r="B56" s="202" t="s">
        <v>169</v>
      </c>
      <c r="C56" s="43"/>
      <c r="D56" s="43"/>
      <c r="E56" s="43"/>
      <c r="F56" s="240" t="e">
        <f>E56/E84</f>
        <v>#DIV/0!</v>
      </c>
      <c r="G56" s="43"/>
      <c r="H56" s="43"/>
      <c r="I56" s="43"/>
      <c r="J56" s="241" t="e">
        <f>I56/I84</f>
        <v>#DIV/0!</v>
      </c>
      <c r="K56" s="254"/>
      <c r="L56" s="103"/>
    </row>
    <row r="57" spans="1:12" s="160" customFormat="1" x14ac:dyDescent="0.2">
      <c r="A57" s="59" t="s">
        <v>4</v>
      </c>
      <c r="B57" s="202" t="s">
        <v>170</v>
      </c>
      <c r="C57" s="43"/>
      <c r="D57" s="43"/>
      <c r="E57" s="59"/>
      <c r="F57" s="240" t="e">
        <f>E57/E84</f>
        <v>#DIV/0!</v>
      </c>
      <c r="G57" s="43"/>
      <c r="H57" s="43"/>
      <c r="I57" s="59"/>
      <c r="J57" s="241" t="e">
        <f>I57/I84</f>
        <v>#DIV/0!</v>
      </c>
      <c r="K57" s="254"/>
      <c r="L57" s="103"/>
    </row>
    <row r="58" spans="1:12" s="160" customFormat="1" x14ac:dyDescent="0.2">
      <c r="A58" s="59" t="s">
        <v>9</v>
      </c>
      <c r="B58" s="202" t="s">
        <v>171</v>
      </c>
      <c r="C58" s="239"/>
      <c r="D58" s="239"/>
      <c r="E58" s="239"/>
      <c r="F58" s="240" t="e">
        <f>E58/E84</f>
        <v>#DIV/0!</v>
      </c>
      <c r="G58" s="239"/>
      <c r="H58" s="239"/>
      <c r="I58" s="239"/>
      <c r="J58" s="241" t="e">
        <f>I58/I84</f>
        <v>#DIV/0!</v>
      </c>
      <c r="K58" s="103"/>
      <c r="L58" s="103"/>
    </row>
    <row r="59" spans="1:12" s="160" customFormat="1" x14ac:dyDescent="0.2">
      <c r="A59" s="48" t="s">
        <v>105</v>
      </c>
      <c r="B59" s="203" t="s">
        <v>341</v>
      </c>
      <c r="C59" s="246">
        <f>SUM(C53:C58)</f>
        <v>0</v>
      </c>
      <c r="D59" s="246">
        <f>SUM(D53:D58)</f>
        <v>0</v>
      </c>
      <c r="E59" s="246">
        <f>SUM(E53:E58)</f>
        <v>0</v>
      </c>
      <c r="F59" s="247" t="e">
        <f>E59/E84</f>
        <v>#DIV/0!</v>
      </c>
      <c r="G59" s="246">
        <f>SUM(G53:G58)</f>
        <v>0</v>
      </c>
      <c r="H59" s="246">
        <f>SUM(H53:H58)</f>
        <v>0</v>
      </c>
      <c r="I59" s="246">
        <f>SUM(I53:I58)</f>
        <v>0</v>
      </c>
      <c r="J59" s="248" t="e">
        <f>I59/I84</f>
        <v>#DIV/0!</v>
      </c>
      <c r="K59" s="103"/>
      <c r="L59" s="103"/>
    </row>
    <row r="60" spans="1:12" s="160" customFormat="1" x14ac:dyDescent="0.2">
      <c r="A60" s="59"/>
      <c r="B60" s="203"/>
      <c r="C60" s="48"/>
      <c r="D60" s="48"/>
      <c r="E60" s="59"/>
      <c r="F60" s="240"/>
      <c r="G60" s="48"/>
      <c r="H60" s="48"/>
      <c r="I60" s="59"/>
      <c r="J60" s="241"/>
      <c r="K60" s="185"/>
      <c r="L60" s="103"/>
    </row>
    <row r="61" spans="1:12" s="160" customFormat="1" x14ac:dyDescent="0.2">
      <c r="A61" s="48" t="s">
        <v>106</v>
      </c>
      <c r="B61" s="245" t="s">
        <v>172</v>
      </c>
      <c r="C61" s="156"/>
      <c r="D61" s="156"/>
      <c r="E61" s="164"/>
      <c r="F61" s="247" t="e">
        <f>E61/E84</f>
        <v>#DIV/0!</v>
      </c>
      <c r="G61" s="156"/>
      <c r="H61" s="156"/>
      <c r="I61" s="164"/>
      <c r="J61" s="248" t="e">
        <f>I61/I84</f>
        <v>#DIV/0!</v>
      </c>
      <c r="K61" s="255"/>
      <c r="L61" s="255"/>
    </row>
    <row r="62" spans="1:12" s="160" customFormat="1" x14ac:dyDescent="0.2">
      <c r="A62" s="59"/>
      <c r="B62" s="202"/>
      <c r="C62" s="43"/>
      <c r="D62" s="43"/>
      <c r="E62" s="59"/>
      <c r="F62" s="240"/>
      <c r="G62" s="43"/>
      <c r="H62" s="43"/>
      <c r="I62" s="59"/>
      <c r="J62" s="241"/>
      <c r="K62" s="151"/>
      <c r="L62" s="151"/>
    </row>
    <row r="63" spans="1:12" s="160" customFormat="1" x14ac:dyDescent="0.2">
      <c r="A63" s="59" t="s">
        <v>16</v>
      </c>
      <c r="B63" s="249" t="s">
        <v>344</v>
      </c>
      <c r="C63" s="256"/>
      <c r="D63" s="256"/>
      <c r="E63" s="257"/>
      <c r="F63" s="240" t="e">
        <f>E63/E84</f>
        <v>#DIV/0!</v>
      </c>
      <c r="G63" s="256"/>
      <c r="H63" s="256"/>
      <c r="I63" s="257"/>
      <c r="J63" s="241" t="e">
        <f>I63/I84</f>
        <v>#DIV/0!</v>
      </c>
      <c r="K63" s="103"/>
      <c r="L63" s="103"/>
    </row>
    <row r="64" spans="1:12" s="160" customFormat="1" x14ac:dyDescent="0.2">
      <c r="A64" s="59" t="s">
        <v>40</v>
      </c>
      <c r="B64" s="249" t="s">
        <v>173</v>
      </c>
      <c r="C64" s="256"/>
      <c r="D64" s="256"/>
      <c r="E64" s="257"/>
      <c r="F64" s="240" t="e">
        <f>E64/E84</f>
        <v>#DIV/0!</v>
      </c>
      <c r="G64" s="256"/>
      <c r="H64" s="256"/>
      <c r="I64" s="257"/>
      <c r="J64" s="241" t="e">
        <f>I64/I84</f>
        <v>#DIV/0!</v>
      </c>
    </row>
    <row r="65" spans="1:14" s="160" customFormat="1" x14ac:dyDescent="0.2">
      <c r="A65" s="59" t="s">
        <v>52</v>
      </c>
      <c r="B65" s="249" t="s">
        <v>174</v>
      </c>
      <c r="C65" s="256"/>
      <c r="D65" s="256"/>
      <c r="E65" s="257"/>
      <c r="F65" s="240" t="e">
        <f>E65/E84</f>
        <v>#DIV/0!</v>
      </c>
      <c r="G65" s="256"/>
      <c r="H65" s="256"/>
      <c r="I65" s="257"/>
      <c r="J65" s="241" t="e">
        <f>I65/I84</f>
        <v>#DIV/0!</v>
      </c>
    </row>
    <row r="66" spans="1:14" s="160" customFormat="1" x14ac:dyDescent="0.2">
      <c r="A66" s="59" t="s">
        <v>53</v>
      </c>
      <c r="B66" s="249" t="s">
        <v>175</v>
      </c>
      <c r="C66" s="256"/>
      <c r="D66" s="256"/>
      <c r="E66" s="256"/>
      <c r="F66" s="240" t="e">
        <f>E66/E84</f>
        <v>#DIV/0!</v>
      </c>
      <c r="G66" s="256"/>
      <c r="H66" s="256"/>
      <c r="I66" s="256"/>
      <c r="J66" s="241" t="e">
        <f>I66/I84</f>
        <v>#DIV/0!</v>
      </c>
    </row>
    <row r="67" spans="1:14" s="160" customFormat="1" ht="48.75" customHeight="1" x14ac:dyDescent="0.2">
      <c r="A67" s="48" t="s">
        <v>176</v>
      </c>
      <c r="B67" s="245" t="s">
        <v>177</v>
      </c>
      <c r="C67" s="258">
        <f>SUM(C63:C66)</f>
        <v>0</v>
      </c>
      <c r="D67" s="258">
        <f>SUM(D63:D66)</f>
        <v>0</v>
      </c>
      <c r="E67" s="258">
        <f>SUM(E63:E66)</f>
        <v>0</v>
      </c>
      <c r="F67" s="247" t="e">
        <f>E67/E84</f>
        <v>#DIV/0!</v>
      </c>
      <c r="G67" s="258">
        <f>SUM(G63:G66)</f>
        <v>0</v>
      </c>
      <c r="H67" s="258">
        <f>SUM(H63:H66)</f>
        <v>0</v>
      </c>
      <c r="I67" s="258">
        <f>SUM(I63:I66)</f>
        <v>0</v>
      </c>
      <c r="J67" s="248" t="e">
        <f>I67/I84</f>
        <v>#DIV/0!</v>
      </c>
    </row>
    <row r="68" spans="1:14" s="160" customFormat="1" ht="21.75" customHeight="1" x14ac:dyDescent="0.2">
      <c r="A68" s="59"/>
      <c r="B68" s="202"/>
      <c r="C68" s="256"/>
      <c r="D68" s="256"/>
      <c r="E68" s="257"/>
      <c r="F68" s="240"/>
      <c r="G68" s="256"/>
      <c r="H68" s="256"/>
      <c r="I68" s="257"/>
      <c r="J68" s="241"/>
    </row>
    <row r="69" spans="1:14" s="160" customFormat="1" x14ac:dyDescent="0.2">
      <c r="A69" s="59" t="s">
        <v>54</v>
      </c>
      <c r="B69" s="202" t="s">
        <v>178</v>
      </c>
      <c r="C69" s="256"/>
      <c r="D69" s="256"/>
      <c r="E69" s="256"/>
      <c r="F69" s="240" t="e">
        <f>E69/E84</f>
        <v>#DIV/0!</v>
      </c>
      <c r="G69" s="256"/>
      <c r="H69" s="256"/>
      <c r="I69" s="256"/>
      <c r="J69" s="241" t="e">
        <f>I69/I84</f>
        <v>#DIV/0!</v>
      </c>
      <c r="K69" s="151"/>
      <c r="L69" s="151"/>
    </row>
    <row r="70" spans="1:14" s="160" customFormat="1" x14ac:dyDescent="0.2">
      <c r="A70" s="59" t="s">
        <v>55</v>
      </c>
      <c r="B70" s="202" t="s">
        <v>179</v>
      </c>
      <c r="C70" s="256"/>
      <c r="D70" s="256"/>
      <c r="E70" s="256"/>
      <c r="F70" s="240" t="e">
        <f>E70/E84</f>
        <v>#DIV/0!</v>
      </c>
      <c r="G70" s="256"/>
      <c r="H70" s="256"/>
      <c r="I70" s="256"/>
      <c r="J70" s="241" t="e">
        <f>I70/I84</f>
        <v>#DIV/0!</v>
      </c>
      <c r="K70" s="151"/>
      <c r="L70" s="151"/>
    </row>
    <row r="71" spans="1:14" s="160" customFormat="1" x14ac:dyDescent="0.2">
      <c r="A71" s="59" t="s">
        <v>56</v>
      </c>
      <c r="B71" s="202" t="s">
        <v>343</v>
      </c>
      <c r="C71" s="256"/>
      <c r="D71" s="256"/>
      <c r="E71" s="256"/>
      <c r="F71" s="240" t="e">
        <f>E71/E84</f>
        <v>#DIV/0!</v>
      </c>
      <c r="G71" s="256"/>
      <c r="H71" s="256"/>
      <c r="I71" s="256"/>
      <c r="J71" s="241" t="e">
        <f>I71/I84</f>
        <v>#DIV/0!</v>
      </c>
      <c r="K71" s="151"/>
      <c r="L71" s="151"/>
    </row>
    <row r="72" spans="1:14" s="160" customFormat="1" x14ac:dyDescent="0.2">
      <c r="A72" s="59" t="s">
        <v>57</v>
      </c>
      <c r="B72" s="202" t="s">
        <v>346</v>
      </c>
      <c r="C72" s="256"/>
      <c r="D72" s="256"/>
      <c r="E72" s="256"/>
      <c r="F72" s="240" t="e">
        <f>E72/E84</f>
        <v>#DIV/0!</v>
      </c>
      <c r="G72" s="256"/>
      <c r="H72" s="256"/>
      <c r="I72" s="256"/>
      <c r="J72" s="241" t="e">
        <f>I72/I84</f>
        <v>#DIV/0!</v>
      </c>
      <c r="K72" s="151"/>
      <c r="L72" s="151"/>
    </row>
    <row r="73" spans="1:14" s="160" customFormat="1" x14ac:dyDescent="0.2">
      <c r="A73" s="41" t="s">
        <v>160</v>
      </c>
      <c r="B73" s="245" t="s">
        <v>184</v>
      </c>
      <c r="C73" s="260">
        <f>SUM(C69:C72)</f>
        <v>0</v>
      </c>
      <c r="D73" s="260">
        <f>SUM(D69:D72)</f>
        <v>0</v>
      </c>
      <c r="E73" s="260">
        <f>SUM(E69:E72)</f>
        <v>0</v>
      </c>
      <c r="F73" s="247" t="e">
        <f>E73/E84</f>
        <v>#DIV/0!</v>
      </c>
      <c r="G73" s="260">
        <f>SUM(G69:G72)</f>
        <v>0</v>
      </c>
      <c r="H73" s="260">
        <f>SUM(H69:H72)</f>
        <v>0</v>
      </c>
      <c r="I73" s="260">
        <f>SUM(I69:I72)</f>
        <v>0</v>
      </c>
      <c r="J73" s="248" t="e">
        <f>I73/I84</f>
        <v>#DIV/0!</v>
      </c>
      <c r="K73" s="103"/>
      <c r="L73" s="251"/>
      <c r="M73" s="103"/>
      <c r="N73" s="103"/>
    </row>
    <row r="74" spans="1:14" s="160" customFormat="1" x14ac:dyDescent="0.2">
      <c r="A74" s="59" t="s">
        <v>58</v>
      </c>
      <c r="B74" s="202" t="s">
        <v>185</v>
      </c>
      <c r="C74" s="140"/>
      <c r="D74" s="140"/>
      <c r="E74" s="140"/>
      <c r="F74" s="240" t="e">
        <f>E74/E84</f>
        <v>#DIV/0!</v>
      </c>
      <c r="G74" s="140"/>
      <c r="H74" s="140"/>
      <c r="I74" s="140"/>
      <c r="J74" s="241" t="e">
        <f>I74/I84</f>
        <v>#DIV/0!</v>
      </c>
      <c r="M74" s="103"/>
      <c r="N74" s="103"/>
    </row>
    <row r="75" spans="1:14" s="160" customFormat="1" x14ac:dyDescent="0.2">
      <c r="A75" s="59" t="s">
        <v>59</v>
      </c>
      <c r="B75" s="202" t="s">
        <v>345</v>
      </c>
      <c r="C75" s="256"/>
      <c r="D75" s="256"/>
      <c r="E75" s="256"/>
      <c r="F75" s="240" t="e">
        <f>E75/E84</f>
        <v>#DIV/0!</v>
      </c>
      <c r="G75" s="256"/>
      <c r="H75" s="256"/>
      <c r="I75" s="256"/>
      <c r="J75" s="241" t="e">
        <f>I75/I84</f>
        <v>#DIV/0!</v>
      </c>
      <c r="K75" s="261"/>
      <c r="L75" s="261"/>
      <c r="M75" s="103"/>
      <c r="N75" s="103"/>
    </row>
    <row r="76" spans="1:14" s="160" customFormat="1" x14ac:dyDescent="0.2">
      <c r="A76" s="59" t="s">
        <v>60</v>
      </c>
      <c r="B76" s="202" t="s">
        <v>186</v>
      </c>
      <c r="C76" s="140"/>
      <c r="D76" s="140"/>
      <c r="E76" s="140"/>
      <c r="F76" s="240" t="e">
        <f>E76/E84</f>
        <v>#DIV/0!</v>
      </c>
      <c r="G76" s="140"/>
      <c r="H76" s="140"/>
      <c r="I76" s="140"/>
      <c r="J76" s="241" t="e">
        <f>I76/I84</f>
        <v>#DIV/0!</v>
      </c>
      <c r="M76" s="103"/>
      <c r="N76" s="255"/>
    </row>
    <row r="77" spans="1:14" s="160" customFormat="1" x14ac:dyDescent="0.2">
      <c r="A77" s="59" t="s">
        <v>61</v>
      </c>
      <c r="B77" s="202" t="s">
        <v>187</v>
      </c>
      <c r="C77" s="256"/>
      <c r="D77" s="256"/>
      <c r="E77" s="256"/>
      <c r="F77" s="240" t="e">
        <f>E77/E84</f>
        <v>#DIV/0!</v>
      </c>
      <c r="G77" s="256"/>
      <c r="H77" s="256"/>
      <c r="I77" s="256"/>
      <c r="J77" s="241" t="e">
        <f>I77/I84</f>
        <v>#DIV/0!</v>
      </c>
      <c r="M77" s="103"/>
    </row>
    <row r="78" spans="1:14" s="160" customFormat="1" x14ac:dyDescent="0.2">
      <c r="A78" s="59" t="s">
        <v>62</v>
      </c>
      <c r="B78" s="202" t="s">
        <v>188</v>
      </c>
      <c r="C78" s="256"/>
      <c r="D78" s="256"/>
      <c r="E78" s="256"/>
      <c r="F78" s="240" t="e">
        <f>E78/E84</f>
        <v>#DIV/0!</v>
      </c>
      <c r="G78" s="256"/>
      <c r="H78" s="256"/>
      <c r="I78" s="256"/>
      <c r="J78" s="241" t="e">
        <f>I78/I84</f>
        <v>#DIV/0!</v>
      </c>
      <c r="M78" s="255"/>
    </row>
    <row r="79" spans="1:14" s="160" customFormat="1" x14ac:dyDescent="0.2">
      <c r="A79" s="59" t="s">
        <v>63</v>
      </c>
      <c r="B79" s="202" t="s">
        <v>189</v>
      </c>
      <c r="C79" s="264"/>
      <c r="D79" s="264"/>
      <c r="E79" s="264"/>
      <c r="F79" s="240" t="e">
        <f>E79/E84</f>
        <v>#DIV/0!</v>
      </c>
      <c r="G79" s="264"/>
      <c r="H79" s="264"/>
      <c r="I79" s="264"/>
      <c r="J79" s="241" t="e">
        <f>I79/I84</f>
        <v>#DIV/0!</v>
      </c>
      <c r="M79" s="151"/>
    </row>
    <row r="80" spans="1:14" s="160" customFormat="1" x14ac:dyDescent="0.2">
      <c r="A80" s="59" t="s">
        <v>64</v>
      </c>
      <c r="B80" s="202" t="s">
        <v>190</v>
      </c>
      <c r="C80" s="256"/>
      <c r="D80" s="256"/>
      <c r="E80" s="256"/>
      <c r="F80" s="240" t="e">
        <f>E80/E84</f>
        <v>#DIV/0!</v>
      </c>
      <c r="G80" s="256"/>
      <c r="H80" s="256"/>
      <c r="I80" s="256"/>
      <c r="J80" s="241" t="e">
        <f>I80/I84</f>
        <v>#DIV/0!</v>
      </c>
      <c r="M80" s="103"/>
    </row>
    <row r="81" spans="1:17" s="160" customFormat="1" x14ac:dyDescent="0.2">
      <c r="A81" s="48" t="s">
        <v>107</v>
      </c>
      <c r="B81" s="245" t="s">
        <v>192</v>
      </c>
      <c r="C81" s="260">
        <f>SUM(C73:C80)</f>
        <v>0</v>
      </c>
      <c r="D81" s="260">
        <f>SUM(D73:D80)</f>
        <v>0</v>
      </c>
      <c r="E81" s="260">
        <f>SUM(E73:E80)</f>
        <v>0</v>
      </c>
      <c r="F81" s="247" t="e">
        <f>E81/E84</f>
        <v>#DIV/0!</v>
      </c>
      <c r="G81" s="260">
        <f>SUM(G73:G80)</f>
        <v>0</v>
      </c>
      <c r="H81" s="260">
        <f>SUM(H73:H80)</f>
        <v>0</v>
      </c>
      <c r="I81" s="260">
        <f>SUM(I73:I80)</f>
        <v>0</v>
      </c>
      <c r="J81" s="248" t="e">
        <f>I81/I84</f>
        <v>#DIV/0!</v>
      </c>
    </row>
    <row r="82" spans="1:17" s="160" customFormat="1" x14ac:dyDescent="0.2">
      <c r="A82" s="59"/>
      <c r="B82" s="203" t="s">
        <v>191</v>
      </c>
      <c r="C82" s="258">
        <f>C61+C67+C81</f>
        <v>0</v>
      </c>
      <c r="D82" s="258">
        <f>D61+D67+D81</f>
        <v>0</v>
      </c>
      <c r="E82" s="258">
        <f>E61+E67+E81</f>
        <v>0</v>
      </c>
      <c r="F82" s="247" t="e">
        <f>E82/E84</f>
        <v>#DIV/0!</v>
      </c>
      <c r="G82" s="258">
        <f>G61+G67+G81</f>
        <v>0</v>
      </c>
      <c r="H82" s="258">
        <f>H61+H67+H81</f>
        <v>0</v>
      </c>
      <c r="I82" s="258">
        <f>I61+I67+I81</f>
        <v>0</v>
      </c>
      <c r="J82" s="248" t="e">
        <f>I82/I84</f>
        <v>#DIV/0!</v>
      </c>
    </row>
    <row r="83" spans="1:17" s="160" customFormat="1" x14ac:dyDescent="0.2">
      <c r="A83" s="59"/>
      <c r="B83" s="203"/>
      <c r="C83" s="265"/>
      <c r="D83" s="265"/>
      <c r="E83" s="258"/>
      <c r="F83" s="247"/>
      <c r="G83" s="265"/>
      <c r="H83" s="265"/>
      <c r="I83" s="258"/>
      <c r="J83" s="248"/>
    </row>
    <row r="84" spans="1:17" s="160" customFormat="1" x14ac:dyDescent="0.2">
      <c r="A84" s="59"/>
      <c r="B84" s="203" t="s">
        <v>193</v>
      </c>
      <c r="C84" s="246">
        <f>C59+C82</f>
        <v>0</v>
      </c>
      <c r="D84" s="246">
        <f>D59+D82</f>
        <v>0</v>
      </c>
      <c r="E84" s="246">
        <f>E59+E82</f>
        <v>0</v>
      </c>
      <c r="F84" s="240" t="e">
        <f>E84/E84</f>
        <v>#DIV/0!</v>
      </c>
      <c r="G84" s="246">
        <f>G59+G82</f>
        <v>0</v>
      </c>
      <c r="H84" s="246">
        <f>H59+H82</f>
        <v>0</v>
      </c>
      <c r="I84" s="246">
        <f>I59+I82</f>
        <v>0</v>
      </c>
      <c r="J84" s="241" t="e">
        <f>I84/I84</f>
        <v>#DIV/0!</v>
      </c>
    </row>
    <row r="85" spans="1:17" s="160" customFormat="1" x14ac:dyDescent="0.2">
      <c r="A85" s="266"/>
      <c r="B85" s="267" t="s">
        <v>359</v>
      </c>
      <c r="C85" s="268">
        <f>C44-C84</f>
        <v>0</v>
      </c>
      <c r="D85" s="268">
        <f>D44-D84</f>
        <v>0</v>
      </c>
      <c r="E85" s="268">
        <f>E44-E84</f>
        <v>0</v>
      </c>
      <c r="F85" s="269"/>
      <c r="G85" s="268">
        <f>G44-G84</f>
        <v>0</v>
      </c>
      <c r="H85" s="268">
        <f>H44-H84</f>
        <v>0</v>
      </c>
      <c r="I85" s="268">
        <f>I44-I84</f>
        <v>0</v>
      </c>
      <c r="J85" s="270"/>
      <c r="K85" s="271"/>
      <c r="L85" s="271"/>
    </row>
    <row r="86" spans="1:17" s="160" customFormat="1" ht="13.5" thickBot="1" x14ac:dyDescent="0.25">
      <c r="A86" s="59"/>
      <c r="B86" s="43"/>
      <c r="C86" s="43"/>
      <c r="D86" s="43"/>
      <c r="E86" s="43"/>
      <c r="F86" s="43"/>
      <c r="G86" s="43"/>
      <c r="H86" s="43"/>
      <c r="M86" s="151"/>
      <c r="N86" s="259"/>
      <c r="O86" s="103"/>
      <c r="P86" s="103"/>
      <c r="Q86" s="103"/>
    </row>
    <row r="87" spans="1:17" s="160" customFormat="1" ht="13.5" thickBot="1" x14ac:dyDescent="0.25">
      <c r="A87" s="59"/>
      <c r="B87" s="466" t="s">
        <v>413</v>
      </c>
      <c r="C87" s="467"/>
      <c r="D87" s="467"/>
      <c r="E87" s="468"/>
      <c r="F87" s="469"/>
      <c r="G87" s="43"/>
      <c r="H87" s="43"/>
      <c r="M87" s="151"/>
      <c r="N87" s="151"/>
      <c r="O87" s="151"/>
      <c r="P87" s="151"/>
      <c r="Q87" s="151"/>
    </row>
    <row r="88" spans="1:17" s="160" customFormat="1" ht="13.5" thickBot="1" x14ac:dyDescent="0.25">
      <c r="A88" s="59"/>
      <c r="B88" s="470"/>
      <c r="C88" s="462" t="s">
        <v>420</v>
      </c>
      <c r="D88" s="463"/>
      <c r="E88" s="464" t="s">
        <v>421</v>
      </c>
      <c r="F88" s="465"/>
      <c r="G88" s="43"/>
      <c r="H88" s="43"/>
      <c r="M88" s="151"/>
      <c r="N88" s="151"/>
      <c r="O88" s="151"/>
      <c r="P88" s="151"/>
      <c r="Q88" s="151"/>
    </row>
    <row r="89" spans="1:17" s="160" customFormat="1" ht="39" thickBot="1" x14ac:dyDescent="0.25">
      <c r="A89" s="272"/>
      <c r="B89" s="471"/>
      <c r="C89" s="338" t="s">
        <v>439</v>
      </c>
      <c r="D89" s="348" t="s">
        <v>443</v>
      </c>
      <c r="E89" s="338" t="s">
        <v>439</v>
      </c>
      <c r="F89" s="336" t="s">
        <v>443</v>
      </c>
      <c r="H89" s="379"/>
      <c r="I89" s="405"/>
      <c r="J89" s="405"/>
      <c r="K89" s="405"/>
      <c r="M89" s="151"/>
    </row>
    <row r="90" spans="1:17" s="160" customFormat="1" x14ac:dyDescent="0.2">
      <c r="A90" s="272"/>
      <c r="B90" s="340" t="s">
        <v>414</v>
      </c>
      <c r="C90" s="339"/>
      <c r="D90" s="346"/>
      <c r="E90" s="355" t="e">
        <f>C90/C95</f>
        <v>#DIV/0!</v>
      </c>
      <c r="F90" s="365" t="e">
        <f>D90/D101</f>
        <v>#DIV/0!</v>
      </c>
      <c r="H90" s="405"/>
      <c r="I90" s="405"/>
      <c r="J90" s="405"/>
      <c r="K90" s="405"/>
      <c r="M90" s="103"/>
    </row>
    <row r="91" spans="1:17" s="160" customFormat="1" x14ac:dyDescent="0.2">
      <c r="A91" s="45"/>
      <c r="B91" s="340" t="s">
        <v>415</v>
      </c>
      <c r="C91" s="339"/>
      <c r="D91" s="346"/>
      <c r="E91" s="355" t="e">
        <f>C91/C95</f>
        <v>#DIV/0!</v>
      </c>
      <c r="F91" s="365" t="e">
        <f>D91/D101</f>
        <v>#DIV/0!</v>
      </c>
      <c r="G91"/>
      <c r="H91" s="405"/>
      <c r="I91" s="405"/>
      <c r="J91" s="405"/>
      <c r="K91" s="405"/>
      <c r="L91"/>
    </row>
    <row r="92" spans="1:17" s="160" customFormat="1" x14ac:dyDescent="0.2">
      <c r="A92" s="45"/>
      <c r="B92" s="340" t="s">
        <v>416</v>
      </c>
      <c r="C92" s="339"/>
      <c r="D92" s="346"/>
      <c r="E92" s="355" t="e">
        <f>C92/C95</f>
        <v>#DIV/0!</v>
      </c>
      <c r="F92" s="365" t="e">
        <f>D92/D101</f>
        <v>#DIV/0!</v>
      </c>
      <c r="G92"/>
      <c r="H92" s="405"/>
      <c r="I92" s="405"/>
      <c r="J92" s="405"/>
      <c r="K92" s="405"/>
      <c r="L92"/>
      <c r="M92" s="262"/>
      <c r="N92" s="263"/>
      <c r="O92" s="262"/>
      <c r="P92" s="262"/>
      <c r="Q92" s="262"/>
    </row>
    <row r="93" spans="1:17" s="160" customFormat="1" x14ac:dyDescent="0.2">
      <c r="A93" s="45"/>
      <c r="B93" s="340" t="s">
        <v>422</v>
      </c>
      <c r="C93" s="339"/>
      <c r="D93" s="346"/>
      <c r="E93" s="355" t="e">
        <f>C93/C95</f>
        <v>#DIV/0!</v>
      </c>
      <c r="F93" s="365" t="e">
        <f>D93/D101</f>
        <v>#DIV/0!</v>
      </c>
      <c r="G93"/>
      <c r="H93" s="405"/>
      <c r="I93" s="405"/>
      <c r="J93" s="405"/>
      <c r="K93" s="405"/>
      <c r="L93"/>
    </row>
    <row r="94" spans="1:17" s="160" customFormat="1" x14ac:dyDescent="0.2">
      <c r="A94" s="45"/>
      <c r="B94" s="340" t="s">
        <v>433</v>
      </c>
      <c r="C94" s="339">
        <f>SUM(C91:C93)</f>
        <v>0</v>
      </c>
      <c r="D94" s="339">
        <f>SUM(D91:D93)</f>
        <v>0</v>
      </c>
      <c r="E94" s="355" t="e">
        <f>C94/C95</f>
        <v>#DIV/0!</v>
      </c>
      <c r="F94" s="365" t="e">
        <f>D94/D95</f>
        <v>#DIV/0!</v>
      </c>
      <c r="G94"/>
      <c r="H94" s="405"/>
      <c r="I94" s="405"/>
      <c r="J94" s="405"/>
      <c r="K94" s="405"/>
      <c r="L94"/>
    </row>
    <row r="95" spans="1:17" s="160" customFormat="1" x14ac:dyDescent="0.2">
      <c r="A95" s="45"/>
      <c r="B95" s="340" t="s">
        <v>434</v>
      </c>
      <c r="C95" s="339">
        <f>C90+C94</f>
        <v>0</v>
      </c>
      <c r="D95" s="339">
        <f>D90+D94</f>
        <v>0</v>
      </c>
      <c r="E95" s="355" t="e">
        <f>C95/C95</f>
        <v>#DIV/0!</v>
      </c>
      <c r="F95" s="365" t="e">
        <f>D95/D95</f>
        <v>#DIV/0!</v>
      </c>
      <c r="G95"/>
      <c r="H95"/>
      <c r="I95"/>
      <c r="J95"/>
      <c r="K95"/>
      <c r="L95"/>
    </row>
    <row r="96" spans="1:17" s="160" customFormat="1" x14ac:dyDescent="0.2">
      <c r="A96" s="45"/>
      <c r="B96" s="340"/>
      <c r="C96" s="339"/>
      <c r="D96" s="346"/>
      <c r="E96" s="354"/>
      <c r="F96" s="356"/>
      <c r="G96"/>
      <c r="H96"/>
      <c r="I96"/>
      <c r="J96"/>
      <c r="K96"/>
      <c r="L96"/>
    </row>
    <row r="97" spans="1:12" s="160" customFormat="1" x14ac:dyDescent="0.2">
      <c r="A97" s="45"/>
      <c r="B97" s="340" t="s">
        <v>417</v>
      </c>
      <c r="C97" s="339"/>
      <c r="D97" s="346"/>
      <c r="E97" s="355" t="e">
        <f>C97/C101</f>
        <v>#DIV/0!</v>
      </c>
      <c r="F97" s="365" t="e">
        <f>D97/D101</f>
        <v>#DIV/0!</v>
      </c>
      <c r="G97"/>
      <c r="H97"/>
      <c r="I97"/>
      <c r="J97"/>
      <c r="K97"/>
      <c r="L97"/>
    </row>
    <row r="98" spans="1:12" s="160" customFormat="1" x14ac:dyDescent="0.2">
      <c r="A98" s="45"/>
      <c r="B98" s="340" t="s">
        <v>418</v>
      </c>
      <c r="C98" s="339"/>
      <c r="D98" s="346"/>
      <c r="E98" s="355" t="e">
        <f>C98/C101</f>
        <v>#DIV/0!</v>
      </c>
      <c r="F98" s="365" t="e">
        <f>D98/D101</f>
        <v>#DIV/0!</v>
      </c>
      <c r="G98"/>
      <c r="H98"/>
      <c r="I98"/>
      <c r="J98"/>
      <c r="K98"/>
      <c r="L98"/>
    </row>
    <row r="99" spans="1:12" s="160" customFormat="1" x14ac:dyDescent="0.2">
      <c r="A99" s="45"/>
      <c r="B99" s="340" t="s">
        <v>419</v>
      </c>
      <c r="C99" s="339"/>
      <c r="D99" s="346"/>
      <c r="E99" s="355" t="e">
        <f>C99/C101</f>
        <v>#DIV/0!</v>
      </c>
      <c r="F99" s="365" t="e">
        <f>D99/D101</f>
        <v>#DIV/0!</v>
      </c>
      <c r="G99"/>
      <c r="H99"/>
      <c r="I99"/>
      <c r="J99"/>
      <c r="K99"/>
      <c r="L99"/>
    </row>
    <row r="100" spans="1:12" s="160" customFormat="1" x14ac:dyDescent="0.2">
      <c r="A100" s="45"/>
      <c r="B100" s="340" t="s">
        <v>435</v>
      </c>
      <c r="C100" s="339">
        <f>SUM(C98:C99)</f>
        <v>0</v>
      </c>
      <c r="D100" s="339">
        <f>SUM(D98:D99)</f>
        <v>0</v>
      </c>
      <c r="E100" s="355" t="e">
        <f>C100/C101</f>
        <v>#DIV/0!</v>
      </c>
      <c r="F100" s="365" t="e">
        <f>D100/D101</f>
        <v>#DIV/0!</v>
      </c>
      <c r="G100"/>
      <c r="H100"/>
      <c r="I100"/>
      <c r="J100"/>
      <c r="K100"/>
      <c r="L100"/>
    </row>
    <row r="101" spans="1:12" s="160" customFormat="1" ht="13.5" thickBot="1" x14ac:dyDescent="0.25">
      <c r="A101" s="352"/>
      <c r="B101" s="341" t="s">
        <v>436</v>
      </c>
      <c r="C101" s="342">
        <f>C97+C100</f>
        <v>0</v>
      </c>
      <c r="D101" s="342">
        <f>D97+D100</f>
        <v>0</v>
      </c>
      <c r="E101" s="366">
        <v>1</v>
      </c>
      <c r="F101" s="367">
        <v>1</v>
      </c>
      <c r="G101" s="353"/>
      <c r="H101" s="353"/>
      <c r="I101" s="353"/>
      <c r="J101" s="353"/>
      <c r="K101" s="353"/>
      <c r="L101" s="353"/>
    </row>
    <row r="102" spans="1:12" s="271" customFormat="1" x14ac:dyDescent="0.2">
      <c r="A102" s="45"/>
      <c r="B102"/>
      <c r="C102"/>
      <c r="D102"/>
      <c r="E102"/>
      <c r="F102"/>
      <c r="G102"/>
      <c r="H102"/>
      <c r="I102"/>
      <c r="J102"/>
      <c r="K102"/>
      <c r="L102"/>
    </row>
    <row r="103" spans="1:12" s="160" customFormat="1" x14ac:dyDescent="0.2">
      <c r="A103" s="45"/>
      <c r="B103"/>
      <c r="C103"/>
      <c r="D103"/>
      <c r="E103"/>
      <c r="F103"/>
      <c r="G103"/>
      <c r="H103"/>
      <c r="I103"/>
      <c r="J103"/>
      <c r="K103"/>
      <c r="L103"/>
    </row>
    <row r="104" spans="1:12" s="160" customFormat="1" ht="21" customHeight="1" x14ac:dyDescent="0.2">
      <c r="A104" s="45"/>
      <c r="B104"/>
      <c r="C104"/>
      <c r="D104"/>
      <c r="E104"/>
      <c r="F104"/>
      <c r="G104"/>
      <c r="H104"/>
      <c r="I104"/>
      <c r="J104"/>
      <c r="K104"/>
      <c r="L104"/>
    </row>
    <row r="105" spans="1:12" s="160" customFormat="1" ht="21" customHeight="1" x14ac:dyDescent="0.2">
      <c r="A105" s="45"/>
      <c r="B105"/>
      <c r="C105"/>
      <c r="D105"/>
      <c r="E105"/>
      <c r="F105"/>
      <c r="G105"/>
      <c r="H105"/>
      <c r="I105"/>
      <c r="J105"/>
      <c r="K105"/>
      <c r="L105"/>
    </row>
    <row r="106" spans="1:12" s="160" customFormat="1" x14ac:dyDescent="0.2">
      <c r="A106" s="45"/>
      <c r="B106"/>
      <c r="C106"/>
      <c r="D106"/>
      <c r="E106"/>
      <c r="F106"/>
      <c r="G106"/>
      <c r="H106"/>
      <c r="I106"/>
      <c r="J106"/>
      <c r="K106"/>
      <c r="L106"/>
    </row>
    <row r="107" spans="1:12" s="160" customFormat="1" ht="17.100000000000001" customHeight="1" x14ac:dyDescent="0.2">
      <c r="A107" s="45"/>
      <c r="B107"/>
      <c r="C107"/>
      <c r="D107"/>
      <c r="E107"/>
      <c r="F107"/>
      <c r="G107"/>
      <c r="H107"/>
      <c r="I107"/>
      <c r="J107"/>
      <c r="K107"/>
      <c r="L107"/>
    </row>
    <row r="108" spans="1:12" ht="17.100000000000001" customHeight="1" x14ac:dyDescent="0.2">
      <c r="A108" s="397"/>
      <c r="B108" s="397"/>
      <c r="C108" s="397"/>
      <c r="D108" s="397"/>
      <c r="E108" s="397"/>
      <c r="F108" s="397"/>
      <c r="G108" s="397"/>
      <c r="H108" s="397"/>
      <c r="I108" s="397"/>
      <c r="J108" s="397"/>
    </row>
    <row r="109" spans="1:12" ht="17.100000000000001" customHeight="1" x14ac:dyDescent="0.2"/>
    <row r="110" spans="1:12" ht="17.100000000000001" customHeight="1" x14ac:dyDescent="0.2"/>
    <row r="111" spans="1:12" ht="17.100000000000001" customHeight="1" x14ac:dyDescent="0.2"/>
    <row r="112" spans="1:12" ht="17.100000000000001" customHeight="1" x14ac:dyDescent="0.2"/>
    <row r="113" spans="1:12" ht="17.100000000000001" customHeight="1" x14ac:dyDescent="0.2"/>
    <row r="114" spans="1:12" ht="17.100000000000001" customHeight="1" x14ac:dyDescent="0.2"/>
    <row r="115" spans="1:12" ht="17.100000000000001" customHeight="1" x14ac:dyDescent="0.2"/>
    <row r="116" spans="1:12" ht="17.100000000000001" customHeight="1" x14ac:dyDescent="0.2"/>
    <row r="117" spans="1:12" ht="17.100000000000001" customHeight="1" x14ac:dyDescent="0.2"/>
    <row r="118" spans="1:12" s="353" customFormat="1" ht="17.100000000000001" customHeight="1" x14ac:dyDescent="0.2">
      <c r="A118" s="45"/>
      <c r="B118"/>
      <c r="C118"/>
      <c r="D118"/>
      <c r="E118"/>
      <c r="F118"/>
      <c r="G118"/>
      <c r="H118"/>
      <c r="I118"/>
      <c r="J118"/>
      <c r="K118"/>
      <c r="L118"/>
    </row>
    <row r="125" spans="1:12" ht="50.25" customHeight="1" x14ac:dyDescent="0.2"/>
  </sheetData>
  <mergeCells count="11">
    <mergeCell ref="A108:J108"/>
    <mergeCell ref="C88:D88"/>
    <mergeCell ref="E88:F88"/>
    <mergeCell ref="B87:F87"/>
    <mergeCell ref="B88:B89"/>
    <mergeCell ref="A1:J1"/>
    <mergeCell ref="A2:J2"/>
    <mergeCell ref="A3:B3"/>
    <mergeCell ref="H89:K94"/>
    <mergeCell ref="A51:B51"/>
    <mergeCell ref="A50:J50"/>
  </mergeCells>
  <phoneticPr fontId="1" type="noConversion"/>
  <pageMargins left="0.75" right="0.75" top="1" bottom="1" header="0.5" footer="0.5"/>
  <pageSetup paperSize="9" orientation="landscape" r:id="rId1"/>
  <headerFooter alignWithMargins="0"/>
  <ignoredErrors>
    <ignoredError sqref="D41:E41 G41:H41 C41 C94:D94 C100:D100" formulaRange="1"/>
    <ignoredError sqref="F8 F27 F44 F16 F34 F19 F37 F41:F42 F84 F67 F73:F74 F81:F82 F5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opLeftCell="A2" workbookViewId="0">
      <selection activeCell="C57" sqref="C57:C64"/>
    </sheetView>
  </sheetViews>
  <sheetFormatPr defaultRowHeight="12.75" x14ac:dyDescent="0.2"/>
  <cols>
    <col min="1" max="1" width="6.7109375" customWidth="1"/>
    <col min="2" max="2" width="15.7109375" customWidth="1"/>
    <col min="3" max="3" width="50.7109375" customWidth="1"/>
    <col min="4" max="4" width="9.7109375" customWidth="1"/>
    <col min="5" max="6" width="9.28515625" bestFit="1" customWidth="1"/>
    <col min="7" max="8" width="10" bestFit="1" customWidth="1"/>
  </cols>
  <sheetData>
    <row r="1" spans="1:8" s="160" customFormat="1" ht="21" thickBot="1" x14ac:dyDescent="0.25">
      <c r="A1" s="409" t="s">
        <v>457</v>
      </c>
      <c r="B1" s="472"/>
      <c r="C1" s="472"/>
      <c r="D1" s="472"/>
      <c r="E1" s="472"/>
      <c r="F1" s="472"/>
      <c r="G1" s="472"/>
      <c r="H1" s="473"/>
    </row>
    <row r="2" spans="1:8" s="197" customFormat="1" ht="21" customHeight="1" thickBot="1" x14ac:dyDescent="0.25">
      <c r="A2" s="455" t="s">
        <v>347</v>
      </c>
      <c r="B2" s="456"/>
      <c r="C2" s="456"/>
      <c r="D2" s="456"/>
      <c r="E2" s="456"/>
      <c r="F2" s="456"/>
      <c r="G2" s="456"/>
      <c r="H2" s="452"/>
    </row>
    <row r="3" spans="1:8" s="90" customFormat="1" ht="21" customHeight="1" thickBot="1" x14ac:dyDescent="0.25">
      <c r="A3" s="92"/>
      <c r="B3" s="162" t="s">
        <v>350</v>
      </c>
      <c r="C3" s="93"/>
      <c r="D3" s="163" t="s">
        <v>438</v>
      </c>
      <c r="E3" s="163" t="s">
        <v>439</v>
      </c>
      <c r="F3" s="163" t="s">
        <v>440</v>
      </c>
      <c r="G3" s="163" t="s">
        <v>441</v>
      </c>
      <c r="H3" s="163" t="s">
        <v>442</v>
      </c>
    </row>
    <row r="4" spans="1:8" s="43" customFormat="1" ht="15" customHeight="1" x14ac:dyDescent="0.2">
      <c r="A4" s="59" t="s">
        <v>0</v>
      </c>
      <c r="B4" s="155" t="s">
        <v>198</v>
      </c>
      <c r="C4" s="199" t="s">
        <v>88</v>
      </c>
      <c r="D4" s="156">
        <f>'4. ΑΠΟΤΕΛΕΣΜΑΤΑ ΧΡΗΣΗΣ'!C6</f>
        <v>0</v>
      </c>
      <c r="E4" s="156">
        <f>'4. ΑΠΟΤΕΛΕΣΜΑΤΑ ΧΡΗΣΗΣ'!D6</f>
        <v>0</v>
      </c>
      <c r="F4" s="156">
        <f>'4. ΑΠΟΤΕΛΕΣΜΑΤΑ ΧΡΗΣΗΣ'!F6</f>
        <v>0</v>
      </c>
      <c r="G4" s="156">
        <f>'4. ΑΠΟΤΕΛΕΣΜΑΤΑ ΧΡΗΣΗΣ'!G6</f>
        <v>0</v>
      </c>
      <c r="H4" s="156">
        <f>'4. ΑΠΟΤΕΛΕΣΜΑΤΑ ΧΡΗΣΗΣ'!H6</f>
        <v>0</v>
      </c>
    </row>
    <row r="5" spans="1:8" s="43" customFormat="1" ht="15" customHeight="1" x14ac:dyDescent="0.2">
      <c r="A5" s="59" t="s">
        <v>1</v>
      </c>
      <c r="B5" s="155" t="s">
        <v>197</v>
      </c>
      <c r="C5" s="200" t="s">
        <v>208</v>
      </c>
      <c r="D5" s="140">
        <f>-('5. ΙΣΟΛΟΓΙΣΜΟΙ'!D34-'5. ΙΣΟΛΟΓΙΣΜΟΙ'!C34)</f>
        <v>0</v>
      </c>
      <c r="E5" s="140">
        <f>-('5. ΙΣΟΛΟΓΙΣΜΟΙ'!E34-'5. ΙΣΟΛΟΓΙΣΜΟΙ'!D34)</f>
        <v>0</v>
      </c>
      <c r="F5" s="140">
        <f>-('5. ΙΣΟΛΟΓΙΣΜΟΙ'!G34-'5. ΙΣΟΛΟΓΙΣΜΟΙ'!E34)</f>
        <v>0</v>
      </c>
      <c r="G5" s="140">
        <f>-('5. ΙΣΟΛΟΓΙΣΜΟΙ'!H34-'5. ΙΣΟΛΟΓΙΣΜΟΙ'!G34)</f>
        <v>0</v>
      </c>
      <c r="H5" s="140">
        <f>-('5. ΙΣΟΛΟΓΙΣΜΟΙ'!I34-'5. ΙΣΟΛΟΓΙΣΜΟΙ'!H34)</f>
        <v>0</v>
      </c>
    </row>
    <row r="6" spans="1:8" s="43" customFormat="1" ht="15" customHeight="1" x14ac:dyDescent="0.2">
      <c r="A6" s="59" t="s">
        <v>2</v>
      </c>
      <c r="B6" s="155" t="s">
        <v>198</v>
      </c>
      <c r="C6" s="200" t="s">
        <v>209</v>
      </c>
      <c r="D6" s="43">
        <f>'5. ΙΣΟΛΟΓΙΣΜΟΙ'!D72-'5. ΙΣΟΛΟΓΙΣΜΟΙ'!C72</f>
        <v>0</v>
      </c>
      <c r="E6" s="43">
        <f>'5. ΙΣΟΛΟΓΙΣΜΟΙ'!E72-'5. ΙΣΟΛΟΓΙΣΜΟΙ'!D72</f>
        <v>0</v>
      </c>
      <c r="F6" s="43">
        <f>'5. ΙΣΟΛΟΓΙΣΜΟΙ'!G72-'5. ΙΣΟΛΟΓΙΣΜΟΙ'!E72</f>
        <v>0</v>
      </c>
      <c r="G6" s="43">
        <f>'5. ΙΣΟΛΟΓΙΣΜΟΙ'!H72-'5. ΙΣΟΛΟΓΙΣΜΟΙ'!G72</f>
        <v>0</v>
      </c>
      <c r="H6" s="43">
        <f>'5. ΙΣΟΛΟΓΙΣΜΟΙ'!I72-'5. ΙΣΟΛΟΓΙΣΜΟΙ'!H72</f>
        <v>0</v>
      </c>
    </row>
    <row r="7" spans="1:8" s="43" customFormat="1" ht="15" customHeight="1" x14ac:dyDescent="0.2">
      <c r="A7" s="48" t="s">
        <v>204</v>
      </c>
      <c r="B7" s="157" t="s">
        <v>284</v>
      </c>
      <c r="C7" s="201" t="s">
        <v>199</v>
      </c>
      <c r="D7" s="141">
        <f>D4+D5+D6</f>
        <v>0</v>
      </c>
      <c r="E7" s="156">
        <f>E4+E5+E6</f>
        <v>0</v>
      </c>
      <c r="F7" s="156">
        <f>F4+F5+F6</f>
        <v>0</v>
      </c>
      <c r="G7" s="156">
        <f>G4+G5+G6</f>
        <v>0</v>
      </c>
      <c r="H7" s="156">
        <f>H4+H5+H6</f>
        <v>0</v>
      </c>
    </row>
    <row r="8" spans="1:8" s="43" customFormat="1" ht="15" customHeight="1" x14ac:dyDescent="0.2">
      <c r="A8" s="59" t="s">
        <v>3</v>
      </c>
      <c r="B8" s="155" t="s">
        <v>197</v>
      </c>
      <c r="C8" s="202" t="s">
        <v>203</v>
      </c>
      <c r="D8" s="43">
        <f>-'4. ΑΠΟΤΕΛΕΣΜΑΤΑ ΧΡΗΣΗΣ'!C7</f>
        <v>0</v>
      </c>
      <c r="E8" s="43">
        <f>-'4. ΑΠΟΤΕΛΕΣΜΑΤΑ ΧΡΗΣΗΣ'!D7</f>
        <v>0</v>
      </c>
      <c r="F8" s="43">
        <f>-'4. ΑΠΟΤΕΛΕΣΜΑΤΑ ΧΡΗΣΗΣ'!F7</f>
        <v>0</v>
      </c>
      <c r="G8" s="43">
        <f>-'4. ΑΠΟΤΕΛΕΣΜΑΤΑ ΧΡΗΣΗΣ'!G7</f>
        <v>0</v>
      </c>
      <c r="H8" s="43">
        <f>-'4. ΑΠΟΤΕΛΕΣΜΑΤΑ ΧΡΗΣΗΣ'!H7</f>
        <v>0</v>
      </c>
    </row>
    <row r="9" spans="1:8" s="43" customFormat="1" ht="15" customHeight="1" x14ac:dyDescent="0.2">
      <c r="A9" s="59" t="s">
        <v>4</v>
      </c>
      <c r="B9" s="155" t="s">
        <v>197</v>
      </c>
      <c r="C9" s="200" t="s">
        <v>210</v>
      </c>
      <c r="D9" s="140">
        <f>-('5. ΙΣΟΛΟΓΙΣΜΟΙ'!D27-'5. ΙΣΟΛΟΓΙΣΜΟΙ'!C27)</f>
        <v>0</v>
      </c>
      <c r="E9" s="140">
        <f>-('5. ΙΣΟΛΟΓΙΣΜΟΙ'!E27-'5. ΙΣΟΛΟΓΙΣΜΟΙ'!D27)</f>
        <v>0</v>
      </c>
      <c r="F9" s="140">
        <f>-('5. ΙΣΟΛΟΓΙΣΜΟΙ'!G27-'5. ΙΣΟΛΟΓΙΣΜΟΙ'!E27)</f>
        <v>0</v>
      </c>
      <c r="G9" s="140">
        <f>-('5. ΙΣΟΛΟΓΙΣΜΟΙ'!H27-'5. ΙΣΟΛΟΓΙΣΜΟΙ'!G27)</f>
        <v>0</v>
      </c>
      <c r="H9" s="140">
        <f>-('5. ΙΣΟΛΟΓΙΣΜΟΙ'!I27-'5. ΙΣΟΛΟΓΙΣΜΟΙ'!H27)</f>
        <v>0</v>
      </c>
    </row>
    <row r="10" spans="1:8" s="43" customFormat="1" ht="15" customHeight="1" x14ac:dyDescent="0.2">
      <c r="A10" s="59" t="s">
        <v>9</v>
      </c>
      <c r="B10" s="155" t="s">
        <v>198</v>
      </c>
      <c r="C10" s="200" t="s">
        <v>211</v>
      </c>
      <c r="D10" s="43">
        <f>('5. ΙΣΟΛΟΓΙΣΜΟΙ'!D73-'5. ΙΣΟΛΟΓΙΣΜΟΙ'!C73)-('5. ΙΣΟΛΟΓΙΣΜΟΙ'!D72-'5. ΙΣΟΛΟΓΙΣΜΟΙ'!C72)</f>
        <v>0</v>
      </c>
      <c r="E10" s="43">
        <f>('5. ΙΣΟΛΟΓΙΣΜΟΙ'!E73-'5. ΙΣΟΛΟΓΙΣΜΟΙ'!D73)-('5. ΙΣΟΛΟΓΙΣΜΟΙ'!E72-'5. ΙΣΟΛΟΓΙΣΜΟΙ'!D72)</f>
        <v>0</v>
      </c>
      <c r="F10" s="43">
        <f>('5. ΙΣΟΛΟΓΙΣΜΟΙ'!G73-'5. ΙΣΟΛΟΓΙΣΜΟΙ'!E73)-('5. ΙΣΟΛΟΓΙΣΜΟΙ'!G72-'5. ΙΣΟΛΟΓΙΣΜΟΙ'!E72)</f>
        <v>0</v>
      </c>
      <c r="G10" s="43">
        <f>('5. ΙΣΟΛΟΓΙΣΜΟΙ'!H73-'5. ΙΣΟΛΟΓΙΣΜΟΙ'!G73)-('5. ΙΣΟΛΟΓΙΣΜΟΙ'!H72-'5. ΙΣΟΛΟΓΙΣΜΟΙ'!G72)</f>
        <v>0</v>
      </c>
      <c r="H10" s="43">
        <f>('5. ΙΣΟΛΟΓΙΣΜΟΙ'!I73-'5. ΙΣΟΛΟΓΙΣΜΟΙ'!H73)-('5. ΙΣΟΛΟΓΙΣΜΟΙ'!I72-'5. ΙΣΟΛΟΓΙΣΜΟΙ'!H72)</f>
        <v>0</v>
      </c>
    </row>
    <row r="11" spans="1:8" s="43" customFormat="1" ht="15" customHeight="1" x14ac:dyDescent="0.2">
      <c r="A11" s="48" t="s">
        <v>205</v>
      </c>
      <c r="B11" s="157" t="s">
        <v>285</v>
      </c>
      <c r="C11" s="201" t="s">
        <v>200</v>
      </c>
      <c r="D11" s="141">
        <f>D8+D9+D10</f>
        <v>0</v>
      </c>
      <c r="E11" s="141">
        <f>E8+E9+E10</f>
        <v>0</v>
      </c>
      <c r="F11" s="141">
        <f>F8+F9+F10</f>
        <v>0</v>
      </c>
      <c r="G11" s="141">
        <f>G8+G9+G10</f>
        <v>0</v>
      </c>
      <c r="H11" s="141">
        <f>H8+H9+H10</f>
        <v>0</v>
      </c>
    </row>
    <row r="12" spans="1:8" s="43" customFormat="1" ht="15" customHeight="1" x14ac:dyDescent="0.2">
      <c r="A12" s="48" t="s">
        <v>206</v>
      </c>
      <c r="B12" s="157" t="s">
        <v>288</v>
      </c>
      <c r="C12" s="203" t="s">
        <v>201</v>
      </c>
      <c r="D12" s="141">
        <f>D7+D11</f>
        <v>0</v>
      </c>
      <c r="E12" s="141">
        <f>E7+E11</f>
        <v>0</v>
      </c>
      <c r="F12" s="141">
        <f>F7+F11</f>
        <v>0</v>
      </c>
      <c r="G12" s="141">
        <f>G7+G11</f>
        <v>0</v>
      </c>
      <c r="H12" s="141">
        <f>H7+H11</f>
        <v>0</v>
      </c>
    </row>
    <row r="13" spans="1:8" s="43" customFormat="1" ht="15" customHeight="1" x14ac:dyDescent="0.2">
      <c r="A13" s="59" t="s">
        <v>16</v>
      </c>
      <c r="B13" s="155" t="s">
        <v>197</v>
      </c>
      <c r="C13" s="202" t="s">
        <v>202</v>
      </c>
      <c r="D13" s="43">
        <f>-('4. ΑΠΟΤΕΛΕΣΜΑΤΑ ΧΡΗΣΗΣ'!C9+'4. ΑΠΟΤΕΛΕΣΜΑΤΑ ΧΡΗΣΗΣ'!C10)</f>
        <v>0</v>
      </c>
      <c r="E13" s="43">
        <f>-('4. ΑΠΟΤΕΛΕΣΜΑΤΑ ΧΡΗΣΗΣ'!D9+'4. ΑΠΟΤΕΛΕΣΜΑΤΑ ΧΡΗΣΗΣ'!D10)</f>
        <v>0</v>
      </c>
      <c r="F13" s="43">
        <f>-('4. ΑΠΟΤΕΛΕΣΜΑΤΑ ΧΡΗΣΗΣ'!F9+'4. ΑΠΟΤΕΛΕΣΜΑΤΑ ΧΡΗΣΗΣ'!F10)</f>
        <v>0</v>
      </c>
      <c r="G13" s="43">
        <f>-('4. ΑΠΟΤΕΛΕΣΜΑΤΑ ΧΡΗΣΗΣ'!G9+'4. ΑΠΟΤΕΛΕΣΜΑΤΑ ΧΡΗΣΗΣ'!G10)</f>
        <v>0</v>
      </c>
      <c r="H13" s="43">
        <f>-('4. ΑΠΟΤΕΛΕΣΜΑΤΑ ΧΡΗΣΗΣ'!H9+'4. ΑΠΟΤΕΛΕΣΜΑΤΑ ΧΡΗΣΗΣ'!H10)</f>
        <v>0</v>
      </c>
    </row>
    <row r="14" spans="1:8" s="43" customFormat="1" ht="15" customHeight="1" x14ac:dyDescent="0.2">
      <c r="A14" s="59" t="s">
        <v>40</v>
      </c>
      <c r="B14" s="155" t="s">
        <v>198</v>
      </c>
      <c r="C14" s="202" t="s">
        <v>351</v>
      </c>
      <c r="D14" s="43">
        <f>'4. ΑΠΟΤΕΛΕΣΜΑΤΑ ΧΡΗΣΗΣ'!C14</f>
        <v>0</v>
      </c>
      <c r="E14" s="43">
        <f>'4. ΑΠΟΤΕΛΕΣΜΑΤΑ ΧΡΗΣΗΣ'!D14</f>
        <v>0</v>
      </c>
      <c r="F14" s="43">
        <f>'4. ΑΠΟΤΕΛΕΣΜΑΤΑ ΧΡΗΣΗΣ'!F14</f>
        <v>0</v>
      </c>
      <c r="G14" s="43">
        <f>'4. ΑΠΟΤΕΛΕΣΜΑΤΑ ΧΡΗΣΗΣ'!G14</f>
        <v>0</v>
      </c>
      <c r="H14" s="43">
        <f>'4. ΑΠΟΤΕΛΕΣΜΑΤΑ ΧΡΗΣΗΣ'!H14</f>
        <v>0</v>
      </c>
    </row>
    <row r="15" spans="1:8" s="43" customFormat="1" ht="15" customHeight="1" x14ac:dyDescent="0.2">
      <c r="A15" s="59" t="s">
        <v>52</v>
      </c>
      <c r="B15" s="155" t="s">
        <v>197</v>
      </c>
      <c r="C15" s="200" t="s">
        <v>212</v>
      </c>
      <c r="D15" s="140">
        <f>-('5. ΙΣΟΛΟΓΙΣΜΟΙ'!D35-'5. ΙΣΟΛΟΓΙΣΜΟΙ'!C35)</f>
        <v>0</v>
      </c>
      <c r="E15" s="140">
        <f>-('5. ΙΣΟΛΟΓΙΣΜΟΙ'!E35-'5. ΙΣΟΛΟΓΙΣΜΟΙ'!D35)</f>
        <v>0</v>
      </c>
      <c r="F15" s="140">
        <f>-('5. ΙΣΟΛΟΓΙΣΜΟΙ'!G35-'5. ΙΣΟΛΟΓΙΣΜΟΙ'!E35)</f>
        <v>0</v>
      </c>
      <c r="G15" s="140">
        <f>-('5. ΙΣΟΛΟΓΙΣΜΟΙ'!H35-'5. ΙΣΟΛΟΓΙΣΜΟΙ'!G35)</f>
        <v>0</v>
      </c>
      <c r="H15" s="140">
        <f>-('5. ΙΣΟΛΟΓΙΣΜΟΙ'!I35-'5. ΙΣΟΛΟΓΙΣΜΟΙ'!H35)</f>
        <v>0</v>
      </c>
    </row>
    <row r="16" spans="1:8" s="43" customFormat="1" ht="15" customHeight="1" x14ac:dyDescent="0.2">
      <c r="A16" s="59" t="s">
        <v>53</v>
      </c>
      <c r="B16" s="155" t="s">
        <v>198</v>
      </c>
      <c r="C16" s="200" t="s">
        <v>213</v>
      </c>
      <c r="D16" s="43">
        <f>'5. ΙΣΟΛΟΓΙΣΜΟΙ'!D80-'5. ΙΣΟΛΟΓΙΣΜΟΙ'!C80+'5. ΙΣΟΛΟΓΙΣΜΟΙ'!D77-'5. ΙΣΟΛΟΓΙΣΜΟΙ'!C77</f>
        <v>0</v>
      </c>
      <c r="E16" s="43">
        <f>'5. ΙΣΟΛΟΓΙΣΜΟΙ'!E80-'5. ΙΣΟΛΟΓΙΣΜΟΙ'!D80+'5. ΙΣΟΛΟΓΙΣΜΟΙ'!E77-'5. ΙΣΟΛΟΓΙΣΜΟΙ'!D77</f>
        <v>0</v>
      </c>
      <c r="F16" s="43">
        <f>'5. ΙΣΟΛΟΓΙΣΜΟΙ'!G80-'5. ΙΣΟΛΟΓΙΣΜΟΙ'!E80+'5. ΙΣΟΛΟΓΙΣΜΟΙ'!G77-'5. ΙΣΟΛΟΓΙΣΜΟΙ'!E77</f>
        <v>0</v>
      </c>
      <c r="G16" s="43">
        <f>'5. ΙΣΟΛΟΓΙΣΜΟΙ'!H80-'5. ΙΣΟΛΟΓΙΣΜΟΙ'!G80+'5. ΙΣΟΛΟΓΙΣΜΟΙ'!H77-'5. ΙΣΟΛΟΓΙΣΜΟΙ'!G77</f>
        <v>0</v>
      </c>
      <c r="H16" s="43">
        <f>'5. ΙΣΟΛΟΓΙΣΜΟΙ'!I80-'5. ΙΣΟΛΟΓΙΣΜΟΙ'!H80+'5. ΙΣΟΛΟΓΙΣΜΟΙ'!I77-'5. ΙΣΟΛΟΓΙΣΜΟΙ'!H77</f>
        <v>0</v>
      </c>
    </row>
    <row r="17" spans="1:8" s="43" customFormat="1" ht="15" customHeight="1" x14ac:dyDescent="0.2">
      <c r="A17" s="59" t="s">
        <v>54</v>
      </c>
      <c r="B17" s="155" t="s">
        <v>197</v>
      </c>
      <c r="C17" s="202" t="s">
        <v>91</v>
      </c>
      <c r="D17" s="140">
        <f>-'4. ΑΠΟΤΕΛΕΣΜΑΤΑ ΧΡΗΣΗΣ'!C18</f>
        <v>0</v>
      </c>
      <c r="E17" s="140">
        <f>-'4. ΑΠΟΤΕΛΕΣΜΑΤΑ ΧΡΗΣΗΣ'!D18</f>
        <v>0</v>
      </c>
      <c r="F17" s="140">
        <f>-'4. ΑΠΟΤΕΛΕΣΜΑΤΑ ΧΡΗΣΗΣ'!F18</f>
        <v>0</v>
      </c>
      <c r="G17" s="140">
        <f>-'4. ΑΠΟΤΕΛΕΣΜΑΤΑ ΧΡΗΣΗΣ'!G18</f>
        <v>0</v>
      </c>
      <c r="H17" s="140">
        <f>-'4. ΑΠΟΤΕΛΕΣΜΑΤΑ ΧΡΗΣΗΣ'!H18</f>
        <v>0</v>
      </c>
    </row>
    <row r="18" spans="1:8" s="43" customFormat="1" ht="15" customHeight="1" x14ac:dyDescent="0.2">
      <c r="A18" s="59" t="s">
        <v>55</v>
      </c>
      <c r="B18" s="155" t="s">
        <v>198</v>
      </c>
      <c r="C18" s="200" t="s">
        <v>214</v>
      </c>
      <c r="D18" s="43">
        <f>'5. ΙΣΟΛΟΓΙΣΜΟΙ'!D76-'5. ΙΣΟΛΟΓΙΣΜΟΙ'!C76</f>
        <v>0</v>
      </c>
      <c r="E18" s="43">
        <f>'5. ΙΣΟΛΟΓΙΣΜΟΙ'!E76-'5. ΙΣΟΛΟΓΙΣΜΟΙ'!D76</f>
        <v>0</v>
      </c>
      <c r="F18" s="43">
        <f>'5. ΙΣΟΛΟΓΙΣΜΟΙ'!G76-'5. ΙΣΟΛΟΓΙΣΜΟΙ'!E76</f>
        <v>0</v>
      </c>
      <c r="G18" s="43">
        <f>'5. ΙΣΟΛΟΓΙΣΜΟΙ'!H76-'5. ΙΣΟΛΟΓΙΣΜΟΙ'!G76</f>
        <v>0</v>
      </c>
      <c r="H18" s="43">
        <f>'5. ΙΣΟΛΟΓΙΣΜΟΙ'!I76-'5. ΙΣΟΛΟΓΙΣΜΟΙ'!H76</f>
        <v>0</v>
      </c>
    </row>
    <row r="19" spans="1:8" s="109" customFormat="1" ht="18" customHeight="1" x14ac:dyDescent="0.2">
      <c r="A19" s="158" t="s">
        <v>194</v>
      </c>
      <c r="B19" s="157" t="s">
        <v>286</v>
      </c>
      <c r="C19" s="204" t="s">
        <v>390</v>
      </c>
      <c r="D19" s="159">
        <f>D12+D13+D14+D15+D16+D17+D18</f>
        <v>0</v>
      </c>
      <c r="E19" s="159">
        <f>E12+E13+E14+E15+E16+E17+E18</f>
        <v>0</v>
      </c>
      <c r="F19" s="159">
        <f>F12+F13+F14+F15+F16+F17+F18</f>
        <v>0</v>
      </c>
      <c r="G19" s="159">
        <f>G12+G13+G14+G15+G16+G17+G18</f>
        <v>0</v>
      </c>
      <c r="H19" s="159">
        <f>H12+H13+H14+H15+H16+H17+H18</f>
        <v>0</v>
      </c>
    </row>
    <row r="20" spans="1:8" s="109" customFormat="1" ht="15" customHeight="1" x14ac:dyDescent="0.2">
      <c r="A20" s="158"/>
      <c r="B20" s="157"/>
      <c r="C20" s="204"/>
      <c r="D20" s="159"/>
      <c r="E20" s="159"/>
      <c r="F20" s="159"/>
      <c r="G20" s="159"/>
      <c r="H20" s="159"/>
    </row>
    <row r="21" spans="1:8" s="43" customFormat="1" ht="15" customHeight="1" x14ac:dyDescent="0.2">
      <c r="A21" s="59" t="s">
        <v>56</v>
      </c>
      <c r="B21" s="155" t="s">
        <v>197</v>
      </c>
      <c r="C21" s="200" t="s">
        <v>215</v>
      </c>
      <c r="D21" s="140">
        <f>-('5. ΙΣΟΛΟΓΙΣΜΟΙ'!D16+'5. ΙΣΟΛΟΓΙΣΜΟΙ'!D15-'5. ΙΣΟΛΟΓΙΣΜΟΙ'!C16-'5. ΙΣΟΛΟΓΙΣΜΟΙ'!C15+'5. ΙΣΟΛΟΓΙΣΜΟΙ'!D8+'5. ΙΣΟΛΟΓΙΣΜΟΙ'!D7-'5. ΙΣΟΛΟΓΙΣΜΟΙ'!C8-'5. ΙΣΟΛΟΓΙΣΜΟΙ'!C7)</f>
        <v>0</v>
      </c>
      <c r="E21" s="140">
        <f>-('5. ΙΣΟΛΟΓΙΣΜΟΙ'!E16+'5. ΙΣΟΛΟΓΙΣΜΟΙ'!E15-'5. ΙΣΟΛΟΓΙΣΜΟΙ'!D16-'5. ΙΣΟΛΟΓΙΣΜΟΙ'!D15+'5. ΙΣΟΛΟΓΙΣΜΟΙ'!E8+'5. ΙΣΟΛΟΓΙΣΜΟΙ'!E7-'5. ΙΣΟΛΟΓΙΣΜΟΙ'!D8-'5. ΙΣΟΛΟΓΙΣΜΟΙ'!D7)</f>
        <v>0</v>
      </c>
      <c r="F21" s="140">
        <f>-('5. ΙΣΟΛΟΓΙΣΜΟΙ'!G16+'5. ΙΣΟΛΟΓΙΣΜΟΙ'!G15-'5. ΙΣΟΛΟΓΙΣΜΟΙ'!E16-'5. ΙΣΟΛΟΓΙΣΜΟΙ'!E15+'5. ΙΣΟΛΟΓΙΣΜΟΙ'!G8+'5. ΙΣΟΛΟΓΙΣΜΟΙ'!G7-'5. ΙΣΟΛΟΓΙΣΜΟΙ'!E8-'5. ΙΣΟΛΟΓΙΣΜΟΙ'!E7)</f>
        <v>0</v>
      </c>
      <c r="G21" s="140">
        <f>-('5. ΙΣΟΛΟΓΙΣΜΟΙ'!H16+'5. ΙΣΟΛΟΓΙΣΜΟΙ'!H15-'5. ΙΣΟΛΟΓΙΣΜΟΙ'!G16-'5. ΙΣΟΛΟΓΙΣΜΟΙ'!G15+'5. ΙΣΟΛΟΓΙΣΜΟΙ'!H8+'5. ΙΣΟΛΟΓΙΣΜΟΙ'!H7-'5. ΙΣΟΛΟΓΙΣΜΟΙ'!G8-'5. ΙΣΟΛΟΓΙΣΜΟΙ'!G7)</f>
        <v>0</v>
      </c>
      <c r="H21" s="140">
        <f>-('5. ΙΣΟΛΟΓΙΣΜΟΙ'!I16+'5. ΙΣΟΛΟΓΙΣΜΟΙ'!I15-'5. ΙΣΟΛΟΓΙΣΜΟΙ'!H16-'5. ΙΣΟΛΟΓΙΣΜΟΙ'!H15+'5. ΙΣΟΛΟΓΙΣΜΟΙ'!I8+'5. ΙΣΟΛΟΓΙΣΜΟΙ'!I7-'5. ΙΣΟΛΟΓΙΣΜΟΙ'!H8-'5. ΙΣΟΛΟΓΙΣΜΟΙ'!H7)</f>
        <v>0</v>
      </c>
    </row>
    <row r="22" spans="1:8" s="43" customFormat="1" ht="15" customHeight="1" x14ac:dyDescent="0.2">
      <c r="A22" s="59" t="s">
        <v>57</v>
      </c>
      <c r="B22" s="155" t="s">
        <v>197</v>
      </c>
      <c r="C22" s="202" t="s">
        <v>355</v>
      </c>
      <c r="D22" s="140">
        <f>-'4. ΑΠΟΤΕΛΕΣΜΑΤΑ ΧΡΗΣΗΣ'!C16</f>
        <v>0</v>
      </c>
      <c r="E22" s="140">
        <f>-'4. ΑΠΟΤΕΛΕΣΜΑΤΑ ΧΡΗΣΗΣ'!D16</f>
        <v>0</v>
      </c>
      <c r="F22" s="140">
        <f>-'4. ΑΠΟΤΕΛΕΣΜΑΤΑ ΧΡΗΣΗΣ'!F16</f>
        <v>0</v>
      </c>
      <c r="G22" s="140">
        <f>-'4. ΑΠΟΤΕΛΕΣΜΑΤΑ ΧΡΗΣΗΣ'!G16</f>
        <v>0</v>
      </c>
      <c r="H22" s="140">
        <f>-'4. ΑΠΟΤΕΛΕΣΜΑΤΑ ΧΡΗΣΗΣ'!H16</f>
        <v>0</v>
      </c>
    </row>
    <row r="23" spans="1:8" s="43" customFormat="1" ht="15" customHeight="1" x14ac:dyDescent="0.2">
      <c r="A23" s="59" t="s">
        <v>58</v>
      </c>
      <c r="B23" s="155" t="s">
        <v>198</v>
      </c>
      <c r="C23" s="200" t="s">
        <v>357</v>
      </c>
      <c r="D23" s="140">
        <f>'5. ΙΣΟΛΟΓΙΣΜΟΙ'!D15-'5. ΙΣΟΛΟΓΙΣΜΟΙ'!C15+'5. ΙΣΟΛΟΓΙΣΜΟΙ'!D7-'5. ΙΣΟΛΟΓΙΣΜΟΙ'!C7</f>
        <v>0</v>
      </c>
      <c r="E23" s="140">
        <f>'5. ΙΣΟΛΟΓΙΣΜΟΙ'!E15-'5. ΙΣΟΛΟΓΙΣΜΟΙ'!D15+'5. ΙΣΟΛΟΓΙΣΜΟΙ'!E7-'5. ΙΣΟΛΟΓΙΣΜΟΙ'!D7</f>
        <v>0</v>
      </c>
      <c r="F23" s="140">
        <f>'5. ΙΣΟΛΟΓΙΣΜΟΙ'!G15-'5. ΙΣΟΛΟΓΙΣΜΟΙ'!E15+'5. ΙΣΟΛΟΓΙΣΜΟΙ'!G7-'5. ΙΣΟΛΟΓΙΣΜΟΙ'!E7</f>
        <v>0</v>
      </c>
      <c r="G23" s="140">
        <f>'5. ΙΣΟΛΟΓΙΣΜΟΙ'!H15-'5. ΙΣΟΛΟΓΙΣΜΟΙ'!G15+'5. ΙΣΟΛΟΓΙΣΜΟΙ'!H7-'5. ΙΣΟΛΟΓΙΣΜΟΙ'!G7</f>
        <v>0</v>
      </c>
      <c r="H23" s="140">
        <f>'5. ΙΣΟΛΟΓΙΣΜΟΙ'!I15-'5. ΙΣΟΛΟΓΙΣΜΟΙ'!H15+'5. ΙΣΟΛΟΓΙΣΜΟΙ'!I7-'5. ΙΣΟΛΟΓΙΣΜΟΙ'!H7</f>
        <v>0</v>
      </c>
    </row>
    <row r="24" spans="1:8" s="43" customFormat="1" ht="15" customHeight="1" x14ac:dyDescent="0.2">
      <c r="A24" s="59" t="s">
        <v>59</v>
      </c>
      <c r="B24" s="155" t="s">
        <v>197</v>
      </c>
      <c r="C24" s="200" t="s">
        <v>358</v>
      </c>
      <c r="D24" s="140">
        <f>-('5. ΙΣΟΛΟΓΙΣΜΟΙ'!D17-'5. ΙΣΟΛΟΓΙΣΜΟΙ'!C17)</f>
        <v>0</v>
      </c>
      <c r="E24" s="140">
        <f>-('5. ΙΣΟΛΟΓΙΣΜΟΙ'!E17-'5. ΙΣΟΛΟΓΙΣΜΟΙ'!D17)</f>
        <v>0</v>
      </c>
      <c r="F24" s="140">
        <f>-('5. ΙΣΟΛΟΓΙΣΜΟΙ'!G17-'5. ΙΣΟΛΟΓΙΣΜΟΙ'!E17)</f>
        <v>0</v>
      </c>
      <c r="G24" s="140">
        <f>-('5. ΙΣΟΛΟΓΙΣΜΟΙ'!H17-'5. ΙΣΟΛΟΓΙΣΜΟΙ'!G17)</f>
        <v>0</v>
      </c>
      <c r="H24" s="140">
        <f>-('5. ΙΣΟΛΟΓΙΣΜΟΙ'!I17-'5. ΙΣΟΛΟΓΙΣΜΟΙ'!H17)</f>
        <v>0</v>
      </c>
    </row>
    <row r="25" spans="1:8" s="43" customFormat="1" ht="15" customHeight="1" x14ac:dyDescent="0.2">
      <c r="A25" s="59" t="s">
        <v>60</v>
      </c>
      <c r="B25" s="155" t="s">
        <v>197</v>
      </c>
      <c r="C25" s="200" t="s">
        <v>356</v>
      </c>
      <c r="D25" s="140">
        <f>-('5. ΙΣΟΛΟΓΙΣΜΟΙ'!D38-'5. ΙΣΟΛΟΓΙΣΜΟΙ'!C38)</f>
        <v>0</v>
      </c>
      <c r="E25" s="140">
        <f>-('5. ΙΣΟΛΟΓΙΣΜΟΙ'!E38-'5. ΙΣΟΛΟΓΙΣΜΟΙ'!D38)</f>
        <v>0</v>
      </c>
      <c r="F25" s="140">
        <f>-('5. ΙΣΟΛΟΓΙΣΜΟΙ'!G38-'5. ΙΣΟΛΟΓΙΣΜΟΙ'!E38)</f>
        <v>0</v>
      </c>
      <c r="G25" s="140">
        <f>-('5. ΙΣΟΛΟΓΙΣΜΟΙ'!H38-'5. ΙΣΟΛΟΓΙΣΜΟΙ'!G38)</f>
        <v>0</v>
      </c>
      <c r="H25" s="140">
        <f>-('5. ΙΣΟΛΟΓΙΣΜΟΙ'!I38-'5. ΙΣΟΛΟΓΙΣΜΟΙ'!H38)</f>
        <v>0</v>
      </c>
    </row>
    <row r="26" spans="1:8" s="109" customFormat="1" ht="18" customHeight="1" x14ac:dyDescent="0.2">
      <c r="A26" s="158" t="s">
        <v>195</v>
      </c>
      <c r="B26" s="157" t="s">
        <v>389</v>
      </c>
      <c r="C26" s="204" t="s">
        <v>216</v>
      </c>
      <c r="D26" s="159">
        <f>SUM(D21:D25)</f>
        <v>0</v>
      </c>
      <c r="E26" s="159">
        <f>SUM(E21:E25)</f>
        <v>0</v>
      </c>
      <c r="F26" s="159">
        <f>SUM(F21:F25)</f>
        <v>0</v>
      </c>
      <c r="G26" s="159">
        <f>SUM(G21:G25)</f>
        <v>0</v>
      </c>
      <c r="H26" s="159">
        <f>SUM(H21:H25)</f>
        <v>0</v>
      </c>
    </row>
    <row r="27" spans="1:8" s="109" customFormat="1" ht="15" customHeight="1" x14ac:dyDescent="0.2">
      <c r="A27" s="158"/>
      <c r="B27" s="157"/>
      <c r="C27" s="204"/>
      <c r="D27" s="159"/>
      <c r="E27" s="159"/>
      <c r="F27" s="159"/>
      <c r="G27" s="159"/>
      <c r="H27" s="159"/>
    </row>
    <row r="28" spans="1:8" s="43" customFormat="1" ht="16.5" customHeight="1" x14ac:dyDescent="0.2">
      <c r="A28" s="48" t="s">
        <v>207</v>
      </c>
      <c r="B28" s="41" t="s">
        <v>352</v>
      </c>
      <c r="C28" s="203" t="s">
        <v>217</v>
      </c>
      <c r="D28" s="141">
        <f>D19+D26</f>
        <v>0</v>
      </c>
      <c r="E28" s="141">
        <f>E19+E26</f>
        <v>0</v>
      </c>
      <c r="F28" s="141">
        <f>F19+F26</f>
        <v>0</v>
      </c>
      <c r="G28" s="141">
        <f>G19+G26</f>
        <v>0</v>
      </c>
      <c r="H28" s="141">
        <f>H19+H26</f>
        <v>0</v>
      </c>
    </row>
    <row r="29" spans="1:8" s="43" customFormat="1" ht="15" customHeight="1" x14ac:dyDescent="0.2">
      <c r="A29" s="48"/>
      <c r="B29" s="41"/>
      <c r="C29" s="203"/>
      <c r="D29" s="141"/>
      <c r="E29" s="141"/>
      <c r="F29" s="141"/>
      <c r="G29" s="141"/>
      <c r="H29" s="141"/>
    </row>
    <row r="30" spans="1:8" s="43" customFormat="1" ht="15" customHeight="1" x14ac:dyDescent="0.2">
      <c r="A30" s="59" t="s">
        <v>61</v>
      </c>
      <c r="B30" s="155" t="s">
        <v>198</v>
      </c>
      <c r="C30" s="200" t="s">
        <v>218</v>
      </c>
      <c r="D30" s="140">
        <f>'5. ΙΣΟΛΟΓΙΣΜΟΙ'!D59-'5. ΙΣΟΛΟΓΙΣΜΟΙ'!C59</f>
        <v>0</v>
      </c>
      <c r="E30" s="140">
        <f>'5. ΙΣΟΛΟΓΙΣΜΟΙ'!E59-'5. ΙΣΟΛΟΓΙΣΜΟΙ'!D59</f>
        <v>0</v>
      </c>
      <c r="F30" s="140">
        <f>'5. ΙΣΟΛΟΓΙΣΜΟΙ'!G59-'5. ΙΣΟΛΟΓΙΣΜΟΙ'!E59</f>
        <v>0</v>
      </c>
      <c r="G30" s="140">
        <f>'5. ΙΣΟΛΟΓΙΣΜΟΙ'!H59-'5. ΙΣΟΛΟΓΙΣΜΟΙ'!G59</f>
        <v>0</v>
      </c>
      <c r="H30" s="140">
        <f>'5. ΙΣΟΛΟΓΙΣΜΟΙ'!I59-'5. ΙΣΟΛΟΓΙΣΜΟΙ'!H59</f>
        <v>0</v>
      </c>
    </row>
    <row r="31" spans="1:8" s="43" customFormat="1" ht="15" customHeight="1" x14ac:dyDescent="0.2">
      <c r="A31" s="59" t="s">
        <v>62</v>
      </c>
      <c r="B31" s="155" t="s">
        <v>197</v>
      </c>
      <c r="C31" s="202" t="s">
        <v>361</v>
      </c>
      <c r="D31" s="140">
        <f>-'4. ΑΠΟΤΕΛΕΣΜΑΤΑ ΧΡΗΣΗΣ'!C23</f>
        <v>0</v>
      </c>
      <c r="E31" s="140">
        <f>-'4. ΑΠΟΤΕΛΕΣΜΑΤΑ ΧΡΗΣΗΣ'!D23</f>
        <v>0</v>
      </c>
      <c r="F31" s="140">
        <f>-'4. ΑΠΟΤΕΛΕΣΜΑΤΑ ΧΡΗΣΗΣ'!F23</f>
        <v>0</v>
      </c>
      <c r="G31" s="140">
        <f>-'4. ΑΠΟΤΕΛΕΣΜΑΤΑ ΧΡΗΣΗΣ'!G23</f>
        <v>0</v>
      </c>
      <c r="H31" s="140">
        <f>-'4. ΑΠΟΤΕΛΕΣΜΑΤΑ ΧΡΗΣΗΣ'!H23</f>
        <v>0</v>
      </c>
    </row>
    <row r="32" spans="1:8" s="43" customFormat="1" ht="15" customHeight="1" x14ac:dyDescent="0.2">
      <c r="A32" s="59" t="s">
        <v>63</v>
      </c>
      <c r="B32" s="155" t="s">
        <v>197</v>
      </c>
      <c r="C32" s="202" t="s">
        <v>313</v>
      </c>
      <c r="D32" s="140">
        <f>-'4. ΑΠΟΤΕΛΕΣΜΑΤΑ ΧΡΗΣΗΣ'!C24</f>
        <v>0</v>
      </c>
      <c r="E32" s="140">
        <f>-'4. ΑΠΟΤΕΛΕΣΜΑΤΑ ΧΡΗΣΗΣ'!D24</f>
        <v>0</v>
      </c>
      <c r="F32" s="140">
        <f>-'4. ΑΠΟΤΕΛΕΣΜΑΤΑ ΧΡΗΣΗΣ'!F24</f>
        <v>0</v>
      </c>
      <c r="G32" s="140">
        <f>-'4. ΑΠΟΤΕΛΕΣΜΑΤΑ ΧΡΗΣΗΣ'!G24</f>
        <v>0</v>
      </c>
      <c r="H32" s="140">
        <f>-'4. ΑΠΟΤΕΛΕΣΜΑΤΑ ΧΡΗΣΗΣ'!H24</f>
        <v>0</v>
      </c>
    </row>
    <row r="33" spans="1:8" s="43" customFormat="1" ht="15" customHeight="1" x14ac:dyDescent="0.2">
      <c r="A33" s="59" t="s">
        <v>64</v>
      </c>
      <c r="B33" s="155" t="s">
        <v>198</v>
      </c>
      <c r="C33" s="200" t="s">
        <v>219</v>
      </c>
      <c r="D33" s="140">
        <f>'5. ΙΣΟΛΟΓΙΣΜΟΙ'!D74-'5. ΙΣΟΛΟΓΙΣΜΟΙ'!C74+'5. ΙΣΟΛΟΓΙΣΜΟΙ'!D75-'5. ΙΣΟΛΟΓΙΣΜΟΙ'!C75+'5. ΙΣΟΛΟΓΙΣΜΟΙ'!D63-'5. ΙΣΟΛΟΓΙΣΜΟΙ'!C63</f>
        <v>0</v>
      </c>
      <c r="E33" s="140">
        <f>'5. ΙΣΟΛΟΓΙΣΜΟΙ'!E74-'5. ΙΣΟΛΟΓΙΣΜΟΙ'!D74+'5. ΙΣΟΛΟΓΙΣΜΟΙ'!E75-'5. ΙΣΟΛΟΓΙΣΜΟΙ'!D75+'5. ΙΣΟΛΟΓΙΣΜΟΙ'!E63-'5. ΙΣΟΛΟΓΙΣΜΟΙ'!D63</f>
        <v>0</v>
      </c>
      <c r="F33" s="140">
        <f>'5. ΙΣΟΛΟΓΙΣΜΟΙ'!G74-'5. ΙΣΟΛΟΓΙΣΜΟΙ'!E74+'5. ΙΣΟΛΟΓΙΣΜΟΙ'!G75-'5. ΙΣΟΛΟΓΙΣΜΟΙ'!E75+'5. ΙΣΟΛΟΓΙΣΜΟΙ'!G63-'5. ΙΣΟΛΟΓΙΣΜΟΙ'!E63</f>
        <v>0</v>
      </c>
      <c r="G33" s="140">
        <f>'5. ΙΣΟΛΟΓΙΣΜΟΙ'!H74-'5. ΙΣΟΛΟΓΙΣΜΟΙ'!G74+'5. ΙΣΟΛΟΓΙΣΜΟΙ'!H75-'5. ΙΣΟΛΟΓΙΣΜΟΙ'!G75+'5. ΙΣΟΛΟΓΙΣΜΟΙ'!H63-'5. ΙΣΟΛΟΓΙΣΜΟΙ'!G63</f>
        <v>0</v>
      </c>
      <c r="H33" s="140">
        <f>'5. ΙΣΟΛΟΓΙΣΜΟΙ'!I74-'5. ΙΣΟΛΟΓΙΣΜΟΙ'!H74+'5. ΙΣΟΛΟΓΙΣΜΟΙ'!I75-'5. ΙΣΟΛΟΓΙΣΜΟΙ'!H75+'5. ΙΣΟΛΟΓΙΣΜΟΙ'!I63-'5. ΙΣΟΛΟΓΙΣΜΟΙ'!H63</f>
        <v>0</v>
      </c>
    </row>
    <row r="34" spans="1:8" s="43" customFormat="1" ht="15" customHeight="1" x14ac:dyDescent="0.2">
      <c r="A34" s="59" t="s">
        <v>65</v>
      </c>
      <c r="B34" s="155" t="s">
        <v>197</v>
      </c>
      <c r="C34" s="202" t="s">
        <v>257</v>
      </c>
      <c r="D34" s="140">
        <f>-'4. ΑΠΟΤΕΛΕΣΜΑΤΑ ΧΡΗΣΗΣ'!C12</f>
        <v>0</v>
      </c>
      <c r="E34" s="140">
        <f>-'4. ΑΠΟΤΕΛΕΣΜΑΤΑ ΧΡΗΣΗΣ'!D12</f>
        <v>0</v>
      </c>
      <c r="F34" s="140">
        <f>-'4. ΑΠΟΤΕΛΕΣΜΑΤΑ ΧΡΗΣΗΣ'!F12</f>
        <v>0</v>
      </c>
      <c r="G34" s="140">
        <f>-'4. ΑΠΟΤΕΛΕΣΜΑΤΑ ΧΡΗΣΗΣ'!G12</f>
        <v>0</v>
      </c>
      <c r="H34" s="140">
        <f>-'4. ΑΠΟΤΕΛΕΣΜΑΤΑ ΧΡΗΣΗΣ'!H12</f>
        <v>0</v>
      </c>
    </row>
    <row r="35" spans="1:8" s="43" customFormat="1" ht="15" customHeight="1" x14ac:dyDescent="0.2">
      <c r="A35" s="59" t="s">
        <v>122</v>
      </c>
      <c r="B35" s="155" t="s">
        <v>197</v>
      </c>
      <c r="C35" s="202" t="s">
        <v>93</v>
      </c>
      <c r="D35" s="140">
        <f>-'4. ΑΠΟΤΕΛΕΣΜΑΤΑ ΧΡΗΣΗΣ'!C21</f>
        <v>0</v>
      </c>
      <c r="E35" s="140">
        <f>-'4. ΑΠΟΤΕΛΕΣΜΑΤΑ ΧΡΗΣΗΣ'!D21</f>
        <v>0</v>
      </c>
      <c r="F35" s="140">
        <f>-'4. ΑΠΟΤΕΛΕΣΜΑΤΑ ΧΡΗΣΗΣ'!F21</f>
        <v>0</v>
      </c>
      <c r="G35" s="140">
        <f>-'4. ΑΠΟΤΕΛΕΣΜΑΤΑ ΧΡΗΣΗΣ'!G21</f>
        <v>0</v>
      </c>
      <c r="H35" s="140">
        <f>-'4. ΑΠΟΤΕΛΕΣΜΑΤΑ ΧΡΗΣΗΣ'!H21</f>
        <v>0</v>
      </c>
    </row>
    <row r="36" spans="1:8" s="43" customFormat="1" ht="15" customHeight="1" x14ac:dyDescent="0.2">
      <c r="A36" s="59" t="s">
        <v>130</v>
      </c>
      <c r="B36" s="155" t="s">
        <v>198</v>
      </c>
      <c r="C36" s="200" t="s">
        <v>353</v>
      </c>
      <c r="D36" s="140">
        <f>'5. ΙΣΟΛΟΓΙΣΜΟΙ'!D79-'5. ΙΣΟΛΟΓΙΣΜΟΙ'!C79</f>
        <v>0</v>
      </c>
      <c r="E36" s="140">
        <f>'5. ΙΣΟΛΟΓΙΣΜΟΙ'!E79-'5. ΙΣΟΛΟΓΙΣΜΟΙ'!D79</f>
        <v>0</v>
      </c>
      <c r="F36" s="140">
        <f>'5. ΙΣΟΛΟΓΙΣΜΟΙ'!G79-'5. ΙΣΟΛΟΓΙΣΜΟΙ'!E79</f>
        <v>0</v>
      </c>
      <c r="G36" s="140">
        <f>'5. ΙΣΟΛΟΓΙΣΜΟΙ'!H79-'5. ΙΣΟΛΟΓΙΣΜΟΙ'!G79</f>
        <v>0</v>
      </c>
      <c r="H36" s="140">
        <f>'5. ΙΣΟΛΟΓΙΣΜΟΙ'!I79-'5. ΙΣΟΛΟΓΙΣΜΟΙ'!H79</f>
        <v>0</v>
      </c>
    </row>
    <row r="37" spans="1:8" s="43" customFormat="1" ht="15" customHeight="1" x14ac:dyDescent="0.2">
      <c r="A37" s="59" t="s">
        <v>131</v>
      </c>
      <c r="B37" s="155" t="s">
        <v>197</v>
      </c>
      <c r="C37" s="202" t="s">
        <v>315</v>
      </c>
      <c r="D37" s="140">
        <f>-'4. ΑΠΟΤΕΛΕΣΜΑΤΑ ΧΡΗΣΗΣ'!C22</f>
        <v>0</v>
      </c>
      <c r="E37" s="140">
        <f>-'4. ΑΠΟΤΕΛΕΣΜΑΤΑ ΧΡΗΣΗΣ'!D22</f>
        <v>0</v>
      </c>
      <c r="F37" s="140">
        <f>-'4. ΑΠΟΤΕΛΕΣΜΑΤΑ ΧΡΗΣΗΣ'!F22</f>
        <v>0</v>
      </c>
      <c r="G37" s="140">
        <f>-'4. ΑΠΟΤΕΛΕΣΜΑΤΑ ΧΡΗΣΗΣ'!G22</f>
        <v>0</v>
      </c>
      <c r="H37" s="140">
        <f>-'4. ΑΠΟΤΕΛΕΣΜΑΤΑ ΧΡΗΣΗΣ'!H22</f>
        <v>0</v>
      </c>
    </row>
    <row r="38" spans="1:8" s="43" customFormat="1" ht="15" customHeight="1" x14ac:dyDescent="0.2">
      <c r="A38" s="59" t="s">
        <v>132</v>
      </c>
      <c r="B38" s="155" t="s">
        <v>198</v>
      </c>
      <c r="C38" s="200" t="s">
        <v>354</v>
      </c>
      <c r="D38" s="140">
        <f>'5. ΙΣΟΛΟΓΙΣΜΟΙ'!D61-'5. ΙΣΟΛΟΓΙΣΜΟΙ'!C61</f>
        <v>0</v>
      </c>
      <c r="E38" s="140">
        <f>'5. ΙΣΟΛΟΓΙΣΜΟΙ'!E61-'5. ΙΣΟΛΟΓΙΣΜΟΙ'!D61</f>
        <v>0</v>
      </c>
      <c r="F38" s="140">
        <f>'5. ΙΣΟΛΟΓΙΣΜΟΙ'!G61-'5. ΙΣΟΛΟΓΙΣΜΟΙ'!E61</f>
        <v>0</v>
      </c>
      <c r="G38" s="140">
        <f>'5. ΙΣΟΛΟΓΙΣΜΟΙ'!H61-'5. ΙΣΟΛΟΓΙΣΜΟΙ'!G61</f>
        <v>0</v>
      </c>
      <c r="H38" s="140">
        <f>'5. ΙΣΟΛΟΓΙΣΜΟΙ'!I61-'5. ΙΣΟΛΟΓΙΣΜΟΙ'!H61</f>
        <v>0</v>
      </c>
    </row>
    <row r="39" spans="1:8" s="109" customFormat="1" ht="15" customHeight="1" x14ac:dyDescent="0.2">
      <c r="A39" s="158" t="s">
        <v>149</v>
      </c>
      <c r="B39" s="157" t="s">
        <v>362</v>
      </c>
      <c r="C39" s="204" t="s">
        <v>220</v>
      </c>
      <c r="D39" s="159">
        <f>SUM(D30:D38)</f>
        <v>0</v>
      </c>
      <c r="E39" s="159">
        <f>SUM(E30:E38)</f>
        <v>0</v>
      </c>
      <c r="F39" s="159">
        <f>SUM(F30:F38)</f>
        <v>0</v>
      </c>
      <c r="G39" s="159">
        <f>SUM(G30:G38)</f>
        <v>0</v>
      </c>
      <c r="H39" s="159">
        <f>SUM(H30:H38)</f>
        <v>0</v>
      </c>
    </row>
    <row r="40" spans="1:8" s="43" customFormat="1" ht="15" customHeight="1" x14ac:dyDescent="0.2">
      <c r="A40" s="59"/>
      <c r="B40" s="41" t="s">
        <v>287</v>
      </c>
      <c r="C40" s="203" t="s">
        <v>221</v>
      </c>
      <c r="D40" s="141">
        <f>D28+D39</f>
        <v>0</v>
      </c>
      <c r="E40" s="141">
        <f>E28+E39</f>
        <v>0</v>
      </c>
      <c r="F40" s="141">
        <f>F28+F39</f>
        <v>0</v>
      </c>
      <c r="G40" s="141">
        <f>G28+G39</f>
        <v>0</v>
      </c>
      <c r="H40" s="141">
        <f>H28+H39</f>
        <v>0</v>
      </c>
    </row>
    <row r="41" spans="1:8" s="43" customFormat="1" ht="15" customHeight="1" x14ac:dyDescent="0.2">
      <c r="A41" s="59"/>
      <c r="B41" s="41"/>
      <c r="C41" s="203"/>
      <c r="D41" s="141"/>
      <c r="E41" s="141"/>
      <c r="F41" s="141"/>
      <c r="G41" s="141"/>
      <c r="H41" s="141"/>
    </row>
    <row r="42" spans="1:8" s="43" customFormat="1" ht="15" customHeight="1" x14ac:dyDescent="0.2">
      <c r="A42" s="59"/>
      <c r="C42" s="202" t="s">
        <v>372</v>
      </c>
      <c r="D42" s="140">
        <f>'5. ΙΣΟΛΟΓΙΣΜΟΙ'!D41-'5. ΙΣΟΛΟΓΙΣΜΟΙ'!C41</f>
        <v>0</v>
      </c>
      <c r="E42" s="140">
        <f>'5. ΙΣΟΛΟΓΙΣΜΟΙ'!E41-'5. ΙΣΟΛΟΓΙΣΜΟΙ'!D41</f>
        <v>0</v>
      </c>
      <c r="F42" s="140">
        <f>'5. ΙΣΟΛΟΓΙΣΜΟΙ'!G41-'5. ΙΣΟΛΟΓΙΣΜΟΙ'!E41</f>
        <v>0</v>
      </c>
      <c r="G42" s="140">
        <f>'5. ΙΣΟΛΟΓΙΣΜΟΙ'!H41-'5. ΙΣΟΛΟΓΙΣΜΟΙ'!G41</f>
        <v>0</v>
      </c>
      <c r="H42" s="140">
        <f>'5. ΙΣΟΛΟΓΙΣΜΟΙ'!I41-'5. ΙΣΟΛΟΓΙΣΜΟΙ'!H41</f>
        <v>0</v>
      </c>
    </row>
    <row r="43" spans="1:8" s="166" customFormat="1" ht="15" customHeight="1" x14ac:dyDescent="0.2">
      <c r="A43" s="165"/>
      <c r="C43" s="205" t="s">
        <v>373</v>
      </c>
      <c r="D43" s="167">
        <f>D42-D40</f>
        <v>0</v>
      </c>
      <c r="E43" s="167">
        <f>E42-E40</f>
        <v>0</v>
      </c>
      <c r="F43" s="167">
        <f>F42-F40</f>
        <v>0</v>
      </c>
      <c r="G43" s="167">
        <f>G42-G40</f>
        <v>0</v>
      </c>
      <c r="H43" s="167">
        <f>H42-H40</f>
        <v>0</v>
      </c>
    </row>
    <row r="44" spans="1:8" s="43" customFormat="1" ht="15" customHeight="1" x14ac:dyDescent="0.2">
      <c r="A44" s="59"/>
      <c r="C44" s="202"/>
      <c r="D44" s="140"/>
      <c r="E44" s="140"/>
      <c r="F44" s="140"/>
      <c r="G44" s="140"/>
      <c r="H44" s="140"/>
    </row>
    <row r="45" spans="1:8" s="43" customFormat="1" ht="20.100000000000001" customHeight="1" x14ac:dyDescent="0.2">
      <c r="A45" s="158" t="s">
        <v>194</v>
      </c>
      <c r="C45" s="204" t="s">
        <v>397</v>
      </c>
      <c r="D45" s="140"/>
      <c r="E45" s="140"/>
      <c r="F45" s="141">
        <f>F19</f>
        <v>0</v>
      </c>
      <c r="G45" s="141">
        <f>G19</f>
        <v>0</v>
      </c>
      <c r="H45" s="141">
        <f>H19</f>
        <v>0</v>
      </c>
    </row>
    <row r="46" spans="1:8" s="43" customFormat="1" ht="20.100000000000001" customHeight="1" x14ac:dyDescent="0.2">
      <c r="A46" s="59" t="s">
        <v>133</v>
      </c>
      <c r="B46" s="155" t="s">
        <v>197</v>
      </c>
      <c r="C46" s="202" t="s">
        <v>394</v>
      </c>
      <c r="F46" s="43">
        <f>'5. ΙΣΟΛΟΓΙΣΜΟΙ'!E75+'4. ΑΠΟΤΕΛΕΣΜΑΤΑ ΧΡΗΣΗΣ'!F12</f>
        <v>0</v>
      </c>
      <c r="G46" s="43">
        <f>'5. ΙΣΟΛΟΓΙΣΜΟΙ'!G75+'4. ΑΠΟΤΕΛΕΣΜΑΤΑ ΧΡΗΣΗΣ'!G12</f>
        <v>0</v>
      </c>
      <c r="H46" s="43">
        <f>'5. ΙΣΟΛΟΓΙΣΜΟΙ'!H75+'4. ΑΠΟΤΕΛΕΣΜΑΤΑ ΧΡΗΣΗΣ'!H12</f>
        <v>0</v>
      </c>
    </row>
    <row r="47" spans="1:8" s="43" customFormat="1" ht="20.100000000000001" customHeight="1" x14ac:dyDescent="0.2">
      <c r="A47" s="59"/>
      <c r="B47" s="41" t="s">
        <v>395</v>
      </c>
      <c r="C47" s="203" t="s">
        <v>391</v>
      </c>
      <c r="F47" s="140">
        <f>F45-F46</f>
        <v>0</v>
      </c>
      <c r="G47" s="140">
        <f>G45-G46</f>
        <v>0</v>
      </c>
      <c r="H47" s="140">
        <f>H45-H46</f>
        <v>0</v>
      </c>
    </row>
    <row r="48" spans="1:8" s="43" customFormat="1" ht="20.100000000000001" customHeight="1" x14ac:dyDescent="0.2">
      <c r="A48" s="59"/>
      <c r="C48" s="203" t="s">
        <v>396</v>
      </c>
      <c r="G48" s="140">
        <f>F47+G47</f>
        <v>0</v>
      </c>
      <c r="H48" s="140">
        <f>G48+H47</f>
        <v>0</v>
      </c>
    </row>
    <row r="49" spans="1:4" s="1" customFormat="1" ht="12.75" customHeight="1" x14ac:dyDescent="0.2"/>
    <row r="50" spans="1:4" s="1" customFormat="1" x14ac:dyDescent="0.2"/>
    <row r="51" spans="1:4" s="1" customFormat="1" x14ac:dyDescent="0.2"/>
    <row r="52" spans="1:4" s="1" customFormat="1" x14ac:dyDescent="0.2"/>
    <row r="53" spans="1:4" s="1" customFormat="1" x14ac:dyDescent="0.2"/>
    <row r="54" spans="1:4" s="1" customFormat="1" x14ac:dyDescent="0.2"/>
    <row r="55" spans="1:4" s="1" customFormat="1" x14ac:dyDescent="0.2"/>
    <row r="56" spans="1:4" s="1" customFormat="1" x14ac:dyDescent="0.2"/>
    <row r="57" spans="1:4" s="1" customFormat="1" ht="18.75" customHeight="1" x14ac:dyDescent="0.2">
      <c r="A57" s="368"/>
      <c r="B57" s="368"/>
      <c r="C57" s="398"/>
      <c r="D57" s="368"/>
    </row>
    <row r="58" spans="1:4" s="1" customFormat="1" x14ac:dyDescent="0.2">
      <c r="C58" s="405"/>
    </row>
    <row r="59" spans="1:4" s="1" customFormat="1" x14ac:dyDescent="0.2">
      <c r="C59" s="405"/>
    </row>
    <row r="60" spans="1:4" s="1" customFormat="1" x14ac:dyDescent="0.2">
      <c r="C60" s="405"/>
    </row>
    <row r="61" spans="1:4" s="1" customFormat="1" x14ac:dyDescent="0.2">
      <c r="C61" s="405"/>
    </row>
    <row r="62" spans="1:4" s="1" customFormat="1" x14ac:dyDescent="0.2">
      <c r="C62" s="405"/>
    </row>
    <row r="63" spans="1:4" s="1" customFormat="1" x14ac:dyDescent="0.2">
      <c r="C63" s="405"/>
    </row>
    <row r="64" spans="1:4" s="1" customFormat="1" x14ac:dyDescent="0.2">
      <c r="C64" s="405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</sheetData>
  <mergeCells count="3">
    <mergeCell ref="A2:H2"/>
    <mergeCell ref="A1:H1"/>
    <mergeCell ref="C57:C64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6"/>
  <sheetViews>
    <sheetView tabSelected="1" workbookViewId="0">
      <selection activeCell="J5" sqref="J5"/>
    </sheetView>
  </sheetViews>
  <sheetFormatPr defaultRowHeight="12.75" x14ac:dyDescent="0.2"/>
  <cols>
    <col min="1" max="1" width="4.28515625" style="47" customWidth="1"/>
    <col min="2" max="2" width="26.7109375" customWidth="1"/>
    <col min="3" max="5" width="10.7109375" customWidth="1"/>
    <col min="6" max="6" width="5.42578125" customWidth="1"/>
    <col min="7" max="7" width="8.7109375" customWidth="1"/>
    <col min="8" max="8" width="10.7109375" customWidth="1"/>
    <col min="9" max="9" width="8.7109375" customWidth="1"/>
    <col min="10" max="12" width="10.7109375" customWidth="1"/>
  </cols>
  <sheetData>
    <row r="1" spans="1:16" s="96" customFormat="1" ht="29.25" customHeight="1" thickBot="1" x14ac:dyDescent="0.4">
      <c r="A1" s="409" t="s">
        <v>456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6"/>
    </row>
    <row r="2" spans="1:16" s="206" customFormat="1" ht="23.25" customHeight="1" thickBot="1" x14ac:dyDescent="0.3">
      <c r="A2" s="455" t="s">
        <v>360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6"/>
    </row>
    <row r="3" spans="1:16" s="49" customFormat="1" ht="29.25" customHeight="1" x14ac:dyDescent="0.2">
      <c r="A3" s="477" t="s">
        <v>224</v>
      </c>
      <c r="B3" s="478"/>
      <c r="C3" s="50">
        <v>2006</v>
      </c>
      <c r="D3" s="50">
        <v>2007</v>
      </c>
      <c r="E3" s="50">
        <v>2008</v>
      </c>
      <c r="F3" s="51" t="s">
        <v>225</v>
      </c>
      <c r="G3" s="51" t="s">
        <v>364</v>
      </c>
      <c r="H3" s="51" t="s">
        <v>363</v>
      </c>
      <c r="I3" s="51" t="s">
        <v>226</v>
      </c>
      <c r="J3" s="51" t="s">
        <v>464</v>
      </c>
      <c r="K3" s="51">
        <v>2010</v>
      </c>
      <c r="L3" s="52">
        <v>2011</v>
      </c>
      <c r="M3" s="48"/>
      <c r="N3" s="48"/>
      <c r="O3" s="48"/>
      <c r="P3" s="48"/>
    </row>
    <row r="4" spans="1:16" s="160" customFormat="1" ht="15" customHeight="1" x14ac:dyDescent="0.2">
      <c r="A4" s="100" t="s">
        <v>194</v>
      </c>
      <c r="B4" s="223" t="s">
        <v>227</v>
      </c>
      <c r="C4" s="488"/>
      <c r="D4" s="489"/>
      <c r="E4" s="489"/>
      <c r="F4" s="489"/>
      <c r="G4" s="489"/>
      <c r="H4" s="489"/>
      <c r="I4" s="489"/>
      <c r="J4" s="489"/>
      <c r="K4" s="489"/>
      <c r="L4" s="490"/>
      <c r="M4" s="43"/>
      <c r="N4" s="43"/>
      <c r="O4" s="43"/>
      <c r="P4" s="43"/>
    </row>
    <row r="5" spans="1:16" s="160" customFormat="1" x14ac:dyDescent="0.2">
      <c r="A5" s="273" t="s">
        <v>0</v>
      </c>
      <c r="B5" s="127" t="s">
        <v>293</v>
      </c>
      <c r="C5" s="127">
        <v>100</v>
      </c>
      <c r="D5" s="130" t="e">
        <f>100*'4. ΑΠΟΤΕΛΕΣΜΑΤΑ ΧΡΗΣΗΣ'!C6/'4. ΑΠΟΤΕΛΕΣΜΑΤΑ ΧΡΗΣΗΣ'!B6</f>
        <v>#DIV/0!</v>
      </c>
      <c r="E5" s="130" t="e">
        <f>100*'4. ΑΠΟΤΕΛΕΣΜΑΤΑ ΧΡΗΣΗΣ'!D6/'4. ΑΠΟΤΕΛΕΣΜΑΤΑ ΧΡΗΣΗΣ'!B6</f>
        <v>#DIV/0!</v>
      </c>
      <c r="F5" s="152"/>
      <c r="G5" s="152"/>
      <c r="H5" s="152"/>
      <c r="I5" s="152"/>
      <c r="J5" s="130" t="e">
        <f>100*'4. ΑΠΟΤΕΛΕΣΜΑΤΑ ΧΡΗΣΗΣ'!F6/'4. ΑΠΟΤΕΛΕΣΜΑΤΑ ΧΡΗΣΗΣ'!B6</f>
        <v>#DIV/0!</v>
      </c>
      <c r="K5" s="130" t="e">
        <f>100*'4. ΑΠΟΤΕΛΕΣΜΑΤΑ ΧΡΗΣΗΣ'!G6/'4. ΑΠΟΤΕΛΕΣΜΑΤΑ ΧΡΗΣΗΣ'!B6</f>
        <v>#DIV/0!</v>
      </c>
      <c r="L5" s="131" t="e">
        <f>100*'4. ΑΠΟΤΕΛΕΣΜΑΤΑ ΧΡΗΣΗΣ'!H6/'4. ΑΠΟΤΕΛΕΣΜΑΤΑ ΧΡΗΣΗΣ'!B6</f>
        <v>#DIV/0!</v>
      </c>
      <c r="M5" s="43"/>
      <c r="N5" s="43"/>
      <c r="O5" s="43"/>
      <c r="P5" s="43"/>
    </row>
    <row r="6" spans="1:16" s="160" customFormat="1" x14ac:dyDescent="0.2">
      <c r="A6" s="273" t="s">
        <v>1</v>
      </c>
      <c r="B6" s="127" t="s">
        <v>228</v>
      </c>
      <c r="C6" s="127">
        <v>100</v>
      </c>
      <c r="D6" s="130" t="e">
        <f>100*'4. ΑΠΟΤΕΛΕΣΜΑΤΑ ΧΡΗΣΗΣ'!C17/'4. ΑΠΟΤΕΛΕΣΜΑΤΑ ΧΡΗΣΗΣ'!B17</f>
        <v>#DIV/0!</v>
      </c>
      <c r="E6" s="130" t="e">
        <f>100*'4. ΑΠΟΤΕΛΕΣΜΑΤΑ ΧΡΗΣΗΣ'!D17/'4. ΑΠΟΤΕΛΕΣΜΑΤΑ ΧΡΗΣΗΣ'!B17</f>
        <v>#DIV/0!</v>
      </c>
      <c r="F6" s="152"/>
      <c r="G6" s="152"/>
      <c r="H6" s="152"/>
      <c r="I6" s="152"/>
      <c r="J6" s="130" t="e">
        <f>100*'4. ΑΠΟΤΕΛΕΣΜΑΤΑ ΧΡΗΣΗΣ'!F17/'4. ΑΠΟΤΕΛΕΣΜΑΤΑ ΧΡΗΣΗΣ'!B17</f>
        <v>#DIV/0!</v>
      </c>
      <c r="K6" s="130" t="e">
        <f>100*'4. ΑΠΟΤΕΛΕΣΜΑΤΑ ΧΡΗΣΗΣ'!G17/'4. ΑΠΟΤΕΛΕΣΜΑΤΑ ΧΡΗΣΗΣ'!B17</f>
        <v>#DIV/0!</v>
      </c>
      <c r="L6" s="131" t="e">
        <f>100*'4. ΑΠΟΤΕΛΕΣΜΑΤΑ ΧΡΗΣΗΣ'!H17/'4. ΑΠΟΤΕΛΕΣΜΑΤΑ ΧΡΗΣΗΣ'!B17</f>
        <v>#DIV/0!</v>
      </c>
      <c r="M6" s="43"/>
      <c r="N6" s="43"/>
      <c r="O6" s="43"/>
      <c r="P6" s="43"/>
    </row>
    <row r="7" spans="1:16" s="160" customFormat="1" x14ac:dyDescent="0.2">
      <c r="A7" s="273" t="s">
        <v>2</v>
      </c>
      <c r="B7" s="127" t="s">
        <v>229</v>
      </c>
      <c r="C7" s="127">
        <v>100</v>
      </c>
      <c r="D7" s="130" t="e">
        <f>100*'5. ΙΣΟΛΟΓΙΣΜΟΙ'!D44/'5. ΙΣΟΛΟΓΙΣΜΟΙ'!C44</f>
        <v>#DIV/0!</v>
      </c>
      <c r="E7" s="130" t="e">
        <f>100*'5. ΙΣΟΛΟΓΙΣΜΟΙ'!E44/'5. ΙΣΟΛΟΓΙΣΜΟΙ'!C44</f>
        <v>#DIV/0!</v>
      </c>
      <c r="F7" s="152"/>
      <c r="G7" s="152"/>
      <c r="H7" s="152"/>
      <c r="I7" s="152"/>
      <c r="J7" s="130" t="e">
        <f>100*'5. ΙΣΟΛΟΓΙΣΜΟΙ'!G44/'5. ΙΣΟΛΟΓΙΣΜΟΙ'!C44</f>
        <v>#DIV/0!</v>
      </c>
      <c r="K7" s="130" t="e">
        <f>100*'5. ΙΣΟΛΟΓΙΣΜΟΙ'!H44/'5. ΙΣΟΛΟΓΙΣΜΟΙ'!C44</f>
        <v>#DIV/0!</v>
      </c>
      <c r="L7" s="131" t="e">
        <f>100*'5. ΙΣΟΛΟΓΙΣΜΟΙ'!I44/'5. ΙΣΟΛΟΓΙΣΜΟΙ'!C44</f>
        <v>#DIV/0!</v>
      </c>
      <c r="M7" s="43"/>
      <c r="N7" s="43"/>
      <c r="O7" s="43"/>
      <c r="P7" s="43"/>
    </row>
    <row r="8" spans="1:16" s="160" customFormat="1" x14ac:dyDescent="0.2">
      <c r="A8" s="273" t="s">
        <v>3</v>
      </c>
      <c r="B8" s="127" t="s">
        <v>230</v>
      </c>
      <c r="C8" s="127">
        <v>100</v>
      </c>
      <c r="D8" s="130" t="e">
        <f>100*'5. ΙΣΟΛΟΓΙΣΜΟΙ'!D59/'5. ΙΣΟΛΟΓΙΣΜΟΙ'!C59</f>
        <v>#DIV/0!</v>
      </c>
      <c r="E8" s="130" t="e">
        <f>100*'5. ΙΣΟΛΟΓΙΣΜΟΙ'!E59/'5. ΙΣΟΛΟΓΙΣΜΟΙ'!C59</f>
        <v>#DIV/0!</v>
      </c>
      <c r="F8" s="152"/>
      <c r="G8" s="152"/>
      <c r="H8" s="152"/>
      <c r="I8" s="152"/>
      <c r="J8" s="130" t="e">
        <f>100*'5. ΙΣΟΛΟΓΙΣΜΟΙ'!G59/'5. ΙΣΟΛΟΓΙΣΜΟΙ'!C59</f>
        <v>#DIV/0!</v>
      </c>
      <c r="K8" s="130" t="e">
        <f>100*'5. ΙΣΟΛΟΓΙΣΜΟΙ'!H59/'5. ΙΣΟΛΟΓΙΣΜΟΙ'!C59</f>
        <v>#DIV/0!</v>
      </c>
      <c r="L8" s="131" t="e">
        <f>100*'5. ΙΣΟΛΟΓΙΣΜΟΙ'!I59/'5. ΙΣΟΛΟΓΙΣΜΟΙ'!C59</f>
        <v>#DIV/0!</v>
      </c>
      <c r="M8" s="43"/>
      <c r="N8" s="43"/>
      <c r="O8" s="43"/>
      <c r="P8" s="43"/>
    </row>
    <row r="9" spans="1:16" s="160" customFormat="1" ht="13.5" customHeight="1" x14ac:dyDescent="0.2">
      <c r="A9" s="273"/>
      <c r="B9" s="127"/>
      <c r="C9" s="114"/>
      <c r="D9" s="274"/>
      <c r="E9" s="274"/>
      <c r="F9" s="116"/>
      <c r="G9" s="116"/>
      <c r="H9" s="116"/>
      <c r="I9" s="116"/>
      <c r="J9" s="274"/>
      <c r="K9" s="274"/>
      <c r="L9" s="275"/>
      <c r="M9" s="43"/>
      <c r="N9" s="43"/>
      <c r="O9" s="43"/>
      <c r="P9" s="43"/>
    </row>
    <row r="10" spans="1:16" s="160" customFormat="1" ht="15" customHeight="1" x14ac:dyDescent="0.2">
      <c r="A10" s="100" t="s">
        <v>195</v>
      </c>
      <c r="B10" s="223" t="s">
        <v>231</v>
      </c>
      <c r="C10" s="488"/>
      <c r="D10" s="489"/>
      <c r="E10" s="489"/>
      <c r="F10" s="489"/>
      <c r="G10" s="489"/>
      <c r="H10" s="489"/>
      <c r="I10" s="489"/>
      <c r="J10" s="489"/>
      <c r="K10" s="489"/>
      <c r="L10" s="490"/>
      <c r="M10" s="43"/>
      <c r="N10" s="43"/>
      <c r="O10" s="43"/>
      <c r="P10" s="43"/>
    </row>
    <row r="11" spans="1:16" s="160" customFormat="1" x14ac:dyDescent="0.2">
      <c r="A11" s="273" t="s">
        <v>4</v>
      </c>
      <c r="B11" s="127" t="s">
        <v>240</v>
      </c>
      <c r="C11" s="224" t="e">
        <f>'4. ΑΠΟΤΕΛΕΣΜΑΤΑ ΧΡΗΣΗΣ'!B8/'4. ΑΠΟΤΕΛΕΣΜΑΤΑ ΧΡΗΣΗΣ'!B6</f>
        <v>#DIV/0!</v>
      </c>
      <c r="D11" s="224" t="e">
        <f>'4. ΑΠΟΤΕΛΕΣΜΑΤΑ ΧΡΗΣΗΣ'!C8/'4. ΑΠΟΤΕΛΕΣΜΑΤΑ ΧΡΗΣΗΣ'!C6</f>
        <v>#DIV/0!</v>
      </c>
      <c r="E11" s="224" t="e">
        <f>'4. ΑΠΟΤΕΛΕΣΜΑΤΑ ΧΡΗΣΗΣ'!D8/'4. ΑΠΟΤΕΛΕΣΜΑΤΑ ΧΡΗΣΗΣ'!D6</f>
        <v>#DIV/0!</v>
      </c>
      <c r="F11" s="152"/>
      <c r="G11" s="152"/>
      <c r="H11" s="276"/>
      <c r="I11" s="152"/>
      <c r="J11" s="224" t="e">
        <f>'4. ΑΠΟΤΕΛΕΣΜΑΤΑ ΧΡΗΣΗΣ'!F8/'4. ΑΠΟΤΕΛΕΣΜΑΤΑ ΧΡΗΣΗΣ'!F6</f>
        <v>#DIV/0!</v>
      </c>
      <c r="K11" s="224" t="e">
        <f>'4. ΑΠΟΤΕΛΕΣΜΑΤΑ ΧΡΗΣΗΣ'!G8/'4. ΑΠΟΤΕΛΕΣΜΑΤΑ ΧΡΗΣΗΣ'!G6</f>
        <v>#DIV/0!</v>
      </c>
      <c r="L11" s="277" t="e">
        <f>'4. ΑΠΟΤΕΛΕΣΜΑΤΑ ΧΡΗΣΗΣ'!H8/'4. ΑΠΟΤΕΛΕΣΜΑΤΑ ΧΡΗΣΗΣ'!H6</f>
        <v>#DIV/0!</v>
      </c>
      <c r="M11" s="43"/>
      <c r="N11" s="43"/>
      <c r="O11" s="43"/>
      <c r="P11" s="43"/>
    </row>
    <row r="12" spans="1:16" s="160" customFormat="1" x14ac:dyDescent="0.2">
      <c r="A12" s="273" t="s">
        <v>9</v>
      </c>
      <c r="B12" s="127" t="s">
        <v>241</v>
      </c>
      <c r="C12" s="224" t="e">
        <f>'4. ΑΠΟΤΕΛΕΣΜΑΤΑ ΧΡΗΣΗΣ'!B11/'4. ΑΠΟΤΕΛΕΣΜΑΤΑ ΧΡΗΣΗΣ'!B6</f>
        <v>#DIV/0!</v>
      </c>
      <c r="D12" s="224" t="e">
        <f>'4. ΑΠΟΤΕΛΕΣΜΑΤΑ ΧΡΗΣΗΣ'!C11/'4. ΑΠΟΤΕΛΕΣΜΑΤΑ ΧΡΗΣΗΣ'!C6</f>
        <v>#DIV/0!</v>
      </c>
      <c r="E12" s="224" t="e">
        <f>'4. ΑΠΟΤΕΛΕΣΜΑΤΑ ΧΡΗΣΗΣ'!D11/'4. ΑΠΟΤΕΛΕΣΜΑΤΑ ΧΡΗΣΗΣ'!D6</f>
        <v>#DIV/0!</v>
      </c>
      <c r="F12" s="152"/>
      <c r="G12" s="152"/>
      <c r="H12" s="276"/>
      <c r="I12" s="152"/>
      <c r="J12" s="224" t="e">
        <f>'4. ΑΠΟΤΕΛΕΣΜΑΤΑ ΧΡΗΣΗΣ'!F11/'4. ΑΠΟΤΕΛΕΣΜΑΤΑ ΧΡΗΣΗΣ'!F6</f>
        <v>#DIV/0!</v>
      </c>
      <c r="K12" s="224" t="e">
        <f>'4. ΑΠΟΤΕΛΕΣΜΑΤΑ ΧΡΗΣΗΣ'!G11/'4. ΑΠΟΤΕΛΕΣΜΑΤΑ ΧΡΗΣΗΣ'!G6</f>
        <v>#DIV/0!</v>
      </c>
      <c r="L12" s="277" t="e">
        <f>'4. ΑΠΟΤΕΛΕΣΜΑΤΑ ΧΡΗΣΗΣ'!H11/'4. ΑΠΟΤΕΛΕΣΜΑΤΑ ΧΡΗΣΗΣ'!H6</f>
        <v>#DIV/0!</v>
      </c>
      <c r="M12" s="43"/>
      <c r="N12" s="43"/>
      <c r="O12" s="43"/>
      <c r="P12" s="43"/>
    </row>
    <row r="13" spans="1:16" s="160" customFormat="1" x14ac:dyDescent="0.2">
      <c r="A13" s="273" t="s">
        <v>16</v>
      </c>
      <c r="B13" s="127" t="s">
        <v>242</v>
      </c>
      <c r="C13" s="224" t="e">
        <f>'4. ΑΠΟΤΕΛΕΣΜΑΤΑ ΧΡΗΣΗΣ'!B17/'4. ΑΠΟΤΕΛΕΣΜΑΤΑ ΧΡΗΣΗΣ'!B6</f>
        <v>#DIV/0!</v>
      </c>
      <c r="D13" s="224" t="e">
        <f>'4. ΑΠΟΤΕΛΕΣΜΑΤΑ ΧΡΗΣΗΣ'!C17/'4. ΑΠΟΤΕΛΕΣΜΑΤΑ ΧΡΗΣΗΣ'!C6</f>
        <v>#DIV/0!</v>
      </c>
      <c r="E13" s="224" t="e">
        <f>'4. ΑΠΟΤΕΛΕΣΜΑΤΑ ΧΡΗΣΗΣ'!D17/'4. ΑΠΟΤΕΛΕΣΜΑΤΑ ΧΡΗΣΗΣ'!D6</f>
        <v>#DIV/0!</v>
      </c>
      <c r="F13" s="152"/>
      <c r="G13" s="152"/>
      <c r="H13" s="276"/>
      <c r="I13" s="152"/>
      <c r="J13" s="224" t="e">
        <f>'4. ΑΠΟΤΕΛΕΣΜΑΤΑ ΧΡΗΣΗΣ'!F17/'4. ΑΠΟΤΕΛΕΣΜΑΤΑ ΧΡΗΣΗΣ'!F6</f>
        <v>#DIV/0!</v>
      </c>
      <c r="K13" s="224" t="e">
        <f>'4. ΑΠΟΤΕΛΕΣΜΑΤΑ ΧΡΗΣΗΣ'!G17/'4. ΑΠΟΤΕΛΕΣΜΑΤΑ ΧΡΗΣΗΣ'!G6</f>
        <v>#DIV/0!</v>
      </c>
      <c r="L13" s="277" t="e">
        <f>'4. ΑΠΟΤΕΛΕΣΜΑΤΑ ΧΡΗΣΗΣ'!H17/'4. ΑΠΟΤΕΛΕΣΜΑΤΑ ΧΡΗΣΗΣ'!H6</f>
        <v>#DIV/0!</v>
      </c>
      <c r="M13" s="43"/>
      <c r="N13" s="43"/>
      <c r="O13" s="43"/>
      <c r="P13" s="43"/>
    </row>
    <row r="14" spans="1:16" s="160" customFormat="1" x14ac:dyDescent="0.2">
      <c r="A14" s="273" t="s">
        <v>40</v>
      </c>
      <c r="B14" s="127" t="s">
        <v>239</v>
      </c>
      <c r="C14" s="224"/>
      <c r="D14" s="224" t="e">
        <f>'6. ΤΑΜΕΙΑΚΕΣ ΡΟΕΣ'!E19/'6. ΤΑΜΕΙΑΚΕΣ ΡΟΕΣ'!E4</f>
        <v>#DIV/0!</v>
      </c>
      <c r="E14" s="224" t="e">
        <f>'6. ΤΑΜΕΙΑΚΕΣ ΡΟΕΣ'!F19/'6. ΤΑΜΕΙΑΚΕΣ ΡΟΕΣ'!F4</f>
        <v>#DIV/0!</v>
      </c>
      <c r="F14" s="152"/>
      <c r="G14" s="152"/>
      <c r="H14" s="276"/>
      <c r="I14" s="152"/>
      <c r="J14" s="224" t="e">
        <f>'6. ΤΑΜΕΙΑΚΕΣ ΡΟΕΣ'!F19/'6. ΤΑΜΕΙΑΚΕΣ ΡΟΕΣ'!F4</f>
        <v>#DIV/0!</v>
      </c>
      <c r="K14" s="224" t="e">
        <f>'6. ΤΑΜΕΙΑΚΕΣ ΡΟΕΣ'!G19/'6. ΤΑΜΕΙΑΚΕΣ ΡΟΕΣ'!G4</f>
        <v>#DIV/0!</v>
      </c>
      <c r="L14" s="277" t="e">
        <f>'6. ΤΑΜΕΙΑΚΕΣ ΡΟΕΣ'!H19/'6. ΤΑΜΕΙΑΚΕΣ ΡΟΕΣ'!H4</f>
        <v>#DIV/0!</v>
      </c>
      <c r="M14" s="43"/>
      <c r="N14" s="43"/>
      <c r="O14" s="43"/>
      <c r="P14" s="43"/>
    </row>
    <row r="15" spans="1:16" s="160" customFormat="1" x14ac:dyDescent="0.2">
      <c r="A15" s="273" t="s">
        <v>52</v>
      </c>
      <c r="B15" s="127" t="s">
        <v>243</v>
      </c>
      <c r="C15" s="127"/>
      <c r="D15" s="224" t="e">
        <f>'6. ΤΑΜΕΙΑΚΕΣ ΡΟΕΣ'!D19/'4. ΑΠΟΤΕΛΕΣΜΑΤΑ ΧΡΗΣΗΣ'!C11</f>
        <v>#DIV/0!</v>
      </c>
      <c r="E15" s="224" t="e">
        <f>'6. ΤΑΜΕΙΑΚΕΣ ΡΟΕΣ'!E19/'4. ΑΠΟΤΕΛΕΣΜΑΤΑ ΧΡΗΣΗΣ'!D11</f>
        <v>#DIV/0!</v>
      </c>
      <c r="F15" s="152"/>
      <c r="G15" s="152"/>
      <c r="H15" s="276"/>
      <c r="I15" s="152"/>
      <c r="J15" s="224" t="e">
        <f>'6. ΤΑΜΕΙΑΚΕΣ ΡΟΕΣ'!F19/'4. ΑΠΟΤΕΛΕΣΜΑΤΑ ΧΡΗΣΗΣ'!F11</f>
        <v>#DIV/0!</v>
      </c>
      <c r="K15" s="224" t="e">
        <f>'6. ΤΑΜΕΙΑΚΕΣ ΡΟΕΣ'!G19/'4. ΑΠΟΤΕΛΕΣΜΑΤΑ ΧΡΗΣΗΣ'!G11</f>
        <v>#DIV/0!</v>
      </c>
      <c r="L15" s="277" t="e">
        <f>'6. ΤΑΜΕΙΑΚΕΣ ΡΟΕΣ'!H19/'4. ΑΠΟΤΕΛΕΣΜΑΤΑ ΧΡΗΣΗΣ'!H11</f>
        <v>#DIV/0!</v>
      </c>
      <c r="M15" s="43"/>
      <c r="N15" s="43"/>
      <c r="O15" s="43"/>
      <c r="P15" s="43"/>
    </row>
    <row r="16" spans="1:16" s="160" customFormat="1" ht="13.5" customHeight="1" x14ac:dyDescent="0.2">
      <c r="A16" s="273"/>
      <c r="B16" s="127"/>
      <c r="C16" s="114"/>
      <c r="D16" s="278"/>
      <c r="E16" s="278"/>
      <c r="F16" s="116"/>
      <c r="G16" s="116"/>
      <c r="H16" s="116"/>
      <c r="I16" s="116"/>
      <c r="J16" s="278"/>
      <c r="K16" s="278"/>
      <c r="L16" s="279"/>
      <c r="M16" s="43"/>
      <c r="N16" s="43"/>
      <c r="O16" s="43"/>
      <c r="P16" s="43"/>
    </row>
    <row r="17" spans="1:17" s="160" customFormat="1" ht="15" customHeight="1" x14ac:dyDescent="0.2">
      <c r="A17" s="100" t="s">
        <v>149</v>
      </c>
      <c r="B17" s="223" t="s">
        <v>232</v>
      </c>
      <c r="C17" s="488"/>
      <c r="D17" s="489"/>
      <c r="E17" s="489"/>
      <c r="F17" s="489"/>
      <c r="G17" s="489"/>
      <c r="H17" s="489"/>
      <c r="I17" s="489"/>
      <c r="J17" s="489"/>
      <c r="K17" s="489"/>
      <c r="L17" s="490"/>
      <c r="M17" s="43"/>
      <c r="N17" s="43"/>
      <c r="O17" s="43"/>
      <c r="P17" s="43"/>
    </row>
    <row r="18" spans="1:17" s="160" customFormat="1" x14ac:dyDescent="0.2">
      <c r="A18" s="273" t="s">
        <v>53</v>
      </c>
      <c r="B18" s="127" t="s">
        <v>294</v>
      </c>
      <c r="C18" s="224" t="e">
        <f>('4. ΑΠΟΤΕΛΕΣΜΑΤΑ ΧΡΗΣΗΣ'!B19+'4. ΑΠΟΤΕΛΕΣΜΑΤΑ ΧΡΗΣΗΣ'!B16)/'5. ΙΣΟΛΟΓΙΣΜΟΙ'!C59</f>
        <v>#DIV/0!</v>
      </c>
      <c r="D18" s="224" t="e">
        <f>('4. ΑΠΟΤΕΛΕΣΜΑΤΑ ΧΡΗΣΗΣ'!C19+'4. ΑΠΟΤΕΛΕΣΜΑΤΑ ΧΡΗΣΗΣ'!C16)/'5. ΙΣΟΛΟΓΙΣΜΟΙ'!D59</f>
        <v>#DIV/0!</v>
      </c>
      <c r="E18" s="224" t="e">
        <f>('4. ΑΠΟΤΕΛΕΣΜΑΤΑ ΧΡΗΣΗΣ'!D19+'4. ΑΠΟΤΕΛΕΣΜΑΤΑ ΧΡΗΣΗΣ'!D16)/'5. ΙΣΟΛΟΓΙΣΜΟΙ'!E59</f>
        <v>#DIV/0!</v>
      </c>
      <c r="F18" s="152"/>
      <c r="G18" s="152"/>
      <c r="H18" s="276"/>
      <c r="I18" s="152"/>
      <c r="J18" s="224" t="e">
        <f>('4. ΑΠΟΤΕΛΕΣΜΑΤΑ ΧΡΗΣΗΣ'!F19+'4. ΑΠΟΤΕΛΕΣΜΑΤΑ ΧΡΗΣΗΣ'!F16)/'5. ΙΣΟΛΟΓΙΣΜΟΙ'!G59</f>
        <v>#DIV/0!</v>
      </c>
      <c r="K18" s="224" t="e">
        <f>('4. ΑΠΟΤΕΛΕΣΜΑΤΑ ΧΡΗΣΗΣ'!G19+'4. ΑΠΟΤΕΛΕΣΜΑΤΑ ΧΡΗΣΗΣ'!G16)/'5. ΙΣΟΛΟΓΙΣΜΟΙ'!H59</f>
        <v>#DIV/0!</v>
      </c>
      <c r="L18" s="277" t="e">
        <f>('4. ΑΠΟΤΕΛΕΣΜΑΤΑ ΧΡΗΣΗΣ'!H19+'4. ΑΠΟΤΕΛΕΣΜΑΤΑ ΧΡΗΣΗΣ'!H16)/'5. ΙΣΟΛΟΓΙΣΜΟΙ'!I59</f>
        <v>#DIV/0!</v>
      </c>
      <c r="M18" s="43"/>
      <c r="N18" s="43"/>
      <c r="O18" s="43"/>
      <c r="P18" s="43"/>
    </row>
    <row r="19" spans="1:17" s="160" customFormat="1" x14ac:dyDescent="0.2">
      <c r="A19" s="273" t="s">
        <v>54</v>
      </c>
      <c r="B19" s="127" t="s">
        <v>295</v>
      </c>
      <c r="C19" s="224" t="e">
        <f>('4. ΑΠΟΤΕΛΕΣΜΑΤΑ ΧΡΗΣΗΣ'!B19+'4. ΑΠΟΤΕΛΕΣΜΑΤΑ ΧΡΗΣΗΣ'!B16)/'5. ΙΣΟΛΟΓΙΣΜΟΙ'!C44</f>
        <v>#DIV/0!</v>
      </c>
      <c r="D19" s="224" t="e">
        <f>('4. ΑΠΟΤΕΛΕΣΜΑΤΑ ΧΡΗΣΗΣ'!C19+'4. ΑΠΟΤΕΛΕΣΜΑΤΑ ΧΡΗΣΗΣ'!C16)/'5. ΙΣΟΛΟΓΙΣΜΟΙ'!D44</f>
        <v>#DIV/0!</v>
      </c>
      <c r="E19" s="224" t="e">
        <f>('4. ΑΠΟΤΕΛΕΣΜΑΤΑ ΧΡΗΣΗΣ'!D19+'4. ΑΠΟΤΕΛΕΣΜΑΤΑ ΧΡΗΣΗΣ'!D16)/'5. ΙΣΟΛΟΓΙΣΜΟΙ'!E44</f>
        <v>#DIV/0!</v>
      </c>
      <c r="F19" s="152"/>
      <c r="G19" s="152"/>
      <c r="H19" s="276"/>
      <c r="I19" s="152"/>
      <c r="J19" s="224" t="e">
        <f>('4. ΑΠΟΤΕΛΕΣΜΑΤΑ ΧΡΗΣΗΣ'!F19+'4. ΑΠΟΤΕΛΕΣΜΑΤΑ ΧΡΗΣΗΣ'!F16)/'5. ΙΣΟΛΟΓΙΣΜΟΙ'!G44</f>
        <v>#DIV/0!</v>
      </c>
      <c r="K19" s="224" t="e">
        <f>('4. ΑΠΟΤΕΛΕΣΜΑΤΑ ΧΡΗΣΗΣ'!G19+'4. ΑΠΟΤΕΛΕΣΜΑΤΑ ΧΡΗΣΗΣ'!G16)/'5. ΙΣΟΛΟΓΙΣΜΟΙ'!H44</f>
        <v>#DIV/0!</v>
      </c>
      <c r="L19" s="277" t="e">
        <f>('4. ΑΠΟΤΕΛΕΣΜΑΤΑ ΧΡΗΣΗΣ'!H19+'4. ΑΠΟΤΕΛΕΣΜΑΤΑ ΧΡΗΣΗΣ'!H16)/'5. ΙΣΟΛΟΓΙΣΜΟΙ'!I44</f>
        <v>#DIV/0!</v>
      </c>
      <c r="M19" s="43"/>
      <c r="N19" s="474"/>
      <c r="O19" s="379"/>
      <c r="P19" s="379"/>
      <c r="Q19" s="379"/>
    </row>
    <row r="20" spans="1:17" s="160" customFormat="1" x14ac:dyDescent="0.2">
      <c r="A20" s="273" t="s">
        <v>249</v>
      </c>
      <c r="B20" s="127" t="s">
        <v>244</v>
      </c>
      <c r="C20" s="224" t="e">
        <f>'4. ΑΠΟΤΕΛΕΣΜΑΤΑ ΧΡΗΣΗΣ'!B21/'5. ΙΣΟΛΟΓΙΣΜΟΙ'!C59</f>
        <v>#DIV/0!</v>
      </c>
      <c r="D20" s="224" t="e">
        <f>'4. ΑΠΟΤΕΛΕΣΜΑΤΑ ΧΡΗΣΗΣ'!C21/'5. ΙΣΟΛΟΓΙΣΜΟΙ'!D59</f>
        <v>#DIV/0!</v>
      </c>
      <c r="E20" s="224" t="e">
        <f>'4. ΑΠΟΤΕΛΕΣΜΑΤΑ ΧΡΗΣΗΣ'!D21/'5. ΙΣΟΛΟΓΙΣΜΟΙ'!E59</f>
        <v>#DIV/0!</v>
      </c>
      <c r="F20" s="152"/>
      <c r="G20" s="152"/>
      <c r="H20" s="276"/>
      <c r="I20" s="152"/>
      <c r="J20" s="224" t="e">
        <f>'4. ΑΠΟΤΕΛΕΣΜΑΤΑ ΧΡΗΣΗΣ'!F21/'5. ΙΣΟΛΟΓΙΣΜΟΙ'!G59</f>
        <v>#DIV/0!</v>
      </c>
      <c r="K20" s="224" t="e">
        <f>'4. ΑΠΟΤΕΛΕΣΜΑΤΑ ΧΡΗΣΗΣ'!G21/'5. ΙΣΟΛΟΓΙΣΜΟΙ'!H59</f>
        <v>#DIV/0!</v>
      </c>
      <c r="L20" s="277" t="e">
        <f>'4. ΑΠΟΤΕΛΕΣΜΑΤΑ ΧΡΗΣΗΣ'!H21/'5. ΙΣΟΛΟΓΙΣΜΟΙ'!I59</f>
        <v>#DIV/0!</v>
      </c>
      <c r="M20" s="43"/>
      <c r="N20" s="379"/>
      <c r="O20" s="379"/>
      <c r="P20" s="379"/>
      <c r="Q20" s="379"/>
    </row>
    <row r="21" spans="1:17" s="160" customFormat="1" x14ac:dyDescent="0.2">
      <c r="A21" s="273" t="s">
        <v>250</v>
      </c>
      <c r="B21" s="127" t="s">
        <v>296</v>
      </c>
      <c r="C21" s="224" t="e">
        <f>'4. ΑΠΟΤΕΛΕΣΜΑΤΑ ΧΡΗΣΗΣ'!B21/'4. ΑΠΟΤΕΛΕΣΜΑΤΑ ΧΡΗΣΗΣ'!B19</f>
        <v>#DIV/0!</v>
      </c>
      <c r="D21" s="224" t="e">
        <f>'4. ΑΠΟΤΕΛΕΣΜΑΤΑ ΧΡΗΣΗΣ'!C21/'4. ΑΠΟΤΕΛΕΣΜΑΤΑ ΧΡΗΣΗΣ'!C19</f>
        <v>#DIV/0!</v>
      </c>
      <c r="E21" s="224" t="e">
        <f>'4. ΑΠΟΤΕΛΕΣΜΑΤΑ ΧΡΗΣΗΣ'!D21/'4. ΑΠΟΤΕΛΕΣΜΑΤΑ ΧΡΗΣΗΣ'!D19</f>
        <v>#DIV/0!</v>
      </c>
      <c r="F21" s="152"/>
      <c r="G21" s="152"/>
      <c r="H21" s="276"/>
      <c r="I21" s="152"/>
      <c r="J21" s="224" t="e">
        <f>'4. ΑΠΟΤΕΛΕΣΜΑΤΑ ΧΡΗΣΗΣ'!F21/'4. ΑΠΟΤΕΛΕΣΜΑΤΑ ΧΡΗΣΗΣ'!F19</f>
        <v>#DIV/0!</v>
      </c>
      <c r="K21" s="224" t="e">
        <f>'4. ΑΠΟΤΕΛΕΣΜΑΤΑ ΧΡΗΣΗΣ'!G21/'4. ΑΠΟΤΕΛΕΣΜΑΤΑ ΧΡΗΣΗΣ'!G19</f>
        <v>#DIV/0!</v>
      </c>
      <c r="L21" s="277" t="e">
        <f>'4. ΑΠΟΤΕΛΕΣΜΑΤΑ ΧΡΗΣΗΣ'!H21/'4. ΑΠΟΤΕΛΕΣΜΑΤΑ ΧΡΗΣΗΣ'!H19</f>
        <v>#DIV/0!</v>
      </c>
      <c r="M21" s="43"/>
      <c r="N21" s="379"/>
      <c r="O21" s="379"/>
      <c r="P21" s="379"/>
      <c r="Q21" s="379"/>
    </row>
    <row r="22" spans="1:17" s="160" customFormat="1" ht="13.5" customHeight="1" x14ac:dyDescent="0.2">
      <c r="A22" s="273"/>
      <c r="B22" s="127"/>
      <c r="C22" s="230"/>
      <c r="D22" s="278"/>
      <c r="E22" s="278"/>
      <c r="F22" s="116"/>
      <c r="G22" s="116"/>
      <c r="H22" s="116"/>
      <c r="I22" s="116"/>
      <c r="J22" s="278"/>
      <c r="K22" s="278"/>
      <c r="L22" s="279"/>
      <c r="M22" s="43"/>
      <c r="N22" s="379"/>
      <c r="O22" s="379"/>
      <c r="P22" s="379"/>
      <c r="Q22" s="379"/>
    </row>
    <row r="23" spans="1:17" s="160" customFormat="1" ht="15" customHeight="1" x14ac:dyDescent="0.2">
      <c r="A23" s="100" t="s">
        <v>107</v>
      </c>
      <c r="B23" s="223" t="s">
        <v>233</v>
      </c>
      <c r="C23" s="488"/>
      <c r="D23" s="489"/>
      <c r="E23" s="489"/>
      <c r="F23" s="489"/>
      <c r="G23" s="489"/>
      <c r="H23" s="489"/>
      <c r="I23" s="489"/>
      <c r="J23" s="489"/>
      <c r="K23" s="489"/>
      <c r="L23" s="490"/>
      <c r="M23" s="43"/>
      <c r="N23" s="379"/>
      <c r="O23" s="379"/>
      <c r="P23" s="379"/>
      <c r="Q23" s="379"/>
    </row>
    <row r="24" spans="1:17" s="160" customFormat="1" x14ac:dyDescent="0.2">
      <c r="A24" s="273" t="s">
        <v>248</v>
      </c>
      <c r="B24" s="127" t="s">
        <v>234</v>
      </c>
      <c r="C24" s="280"/>
      <c r="D24" s="280" t="e">
        <f>'4. ΑΠΟΤΕΛΕΣΜΑΤΑ ΧΡΗΣΗΣ'!C11/('5. ΙΣΟΛΟΓΙΣΜΟΙ'!C75+'4. ΑΠΟΤΕΛΕΣΜΑΤΑ ΧΡΗΣΗΣ'!C12)</f>
        <v>#DIV/0!</v>
      </c>
      <c r="E24" s="280" t="e">
        <f>'4. ΑΠΟΤΕΛΕΣΜΑΤΑ ΧΡΗΣΗΣ'!D11/('5. ΙΣΟΛΟΓΙΣΜΟΙ'!D75+'4. ΑΠΟΤΕΛΕΣΜΑΤΑ ΧΡΗΣΗΣ'!D12)</f>
        <v>#DIV/0!</v>
      </c>
      <c r="F24" s="152"/>
      <c r="G24" s="152"/>
      <c r="H24" s="152"/>
      <c r="I24" s="152"/>
      <c r="J24" s="281" t="e">
        <f>'4. ΑΠΟΤΕΛΕΣΜΑΤΑ ΧΡΗΣΗΣ'!F11/('5. ΙΣΟΛΟΓΙΣΜΟΙ'!E75+'4. ΑΠΟΤΕΛΕΣΜΑΤΑ ΧΡΗΣΗΣ'!F12)</f>
        <v>#DIV/0!</v>
      </c>
      <c r="K24" s="281" t="e">
        <f>'4. ΑΠΟΤΕΛΕΣΜΑΤΑ ΧΡΗΣΗΣ'!G11/('5. ΙΣΟΛΟΓΙΣΜΟΙ'!G75+'4. ΑΠΟΤΕΛΕΣΜΑΤΑ ΧΡΗΣΗΣ'!G12)</f>
        <v>#DIV/0!</v>
      </c>
      <c r="L24" s="282" t="e">
        <f>'4. ΑΠΟΤΕΛΕΣΜΑΤΑ ΧΡΗΣΗΣ'!H11/('5. ΙΣΟΛΟΓΙΣΜΟΙ'!H75+'4. ΑΠΟΤΕΛΕΣΜΑΤΑ ΧΡΗΣΗΣ'!H12)</f>
        <v>#DIV/0!</v>
      </c>
      <c r="M24" s="43"/>
      <c r="N24" s="379"/>
      <c r="O24" s="379"/>
      <c r="P24" s="379"/>
      <c r="Q24" s="379"/>
    </row>
    <row r="25" spans="1:17" s="160" customFormat="1" x14ac:dyDescent="0.2">
      <c r="A25" s="273" t="s">
        <v>251</v>
      </c>
      <c r="B25" s="127" t="s">
        <v>245</v>
      </c>
      <c r="C25" s="280"/>
      <c r="D25" s="280" t="e">
        <f>'6. ΤΑΜΕΙΑΚΕΣ ΡΟΕΣ'!E19/('5. ΙΣΟΛΟΓΙΣΜΟΙ'!C75+'4. ΑΠΟΤΕΛΕΣΜΑΤΑ ΧΡΗΣΗΣ'!C12)</f>
        <v>#DIV/0!</v>
      </c>
      <c r="E25" s="280" t="e">
        <f>'6. ΤΑΜΕΙΑΚΕΣ ΡΟΕΣ'!F19/('5. ΙΣΟΛΟΓΙΣΜΟΙ'!D75+'4. ΑΠΟΤΕΛΕΣΜΑΤΑ ΧΡΗΣΗΣ'!D12)</f>
        <v>#DIV/0!</v>
      </c>
      <c r="F25" s="152"/>
      <c r="G25" s="152"/>
      <c r="H25" s="152"/>
      <c r="I25" s="152"/>
      <c r="J25" s="281" t="e">
        <f>'6. ΤΑΜΕΙΑΚΕΣ ΡΟΕΣ'!F19/('5. ΙΣΟΛΟΓΙΣΜΟΙ'!E75+'4. ΑΠΟΤΕΛΕΣΜΑΤΑ ΧΡΗΣΗΣ'!F12)</f>
        <v>#DIV/0!</v>
      </c>
      <c r="K25" s="281" t="e">
        <f>'6. ΤΑΜΕΙΑΚΕΣ ΡΟΕΣ'!G19/('5. ΙΣΟΛΟΓΙΣΜΟΙ'!F75+'4. ΑΠΟΤΕΛΕΣΜΑΤΑ ΧΡΗΣΗΣ'!G12)</f>
        <v>#DIV/0!</v>
      </c>
      <c r="L25" s="282" t="e">
        <f>'6. ΤΑΜΕΙΑΚΕΣ ΡΟΕΣ'!H19/('5. ΙΣΟΛΟΓΙΣΜΟΙ'!G75+'4. ΑΠΟΤΕΛΕΣΜΑΤΑ ΧΡΗΣΗΣ'!H12)</f>
        <v>#DIV/0!</v>
      </c>
      <c r="M25" s="43"/>
      <c r="N25" s="379"/>
      <c r="O25" s="379"/>
      <c r="P25" s="379"/>
      <c r="Q25" s="379"/>
    </row>
    <row r="26" spans="1:17" s="160" customFormat="1" ht="13.5" customHeight="1" x14ac:dyDescent="0.2">
      <c r="A26" s="273"/>
      <c r="B26" s="127"/>
      <c r="C26" s="283"/>
      <c r="D26" s="284"/>
      <c r="E26" s="284"/>
      <c r="F26" s="116"/>
      <c r="G26" s="116"/>
      <c r="H26" s="116"/>
      <c r="I26" s="116"/>
      <c r="J26" s="285"/>
      <c r="K26" s="285"/>
      <c r="L26" s="286"/>
      <c r="M26" s="43"/>
      <c r="N26" s="379"/>
      <c r="O26" s="379"/>
      <c r="P26" s="379"/>
      <c r="Q26" s="379"/>
    </row>
    <row r="27" spans="1:17" s="160" customFormat="1" ht="15" customHeight="1" x14ac:dyDescent="0.2">
      <c r="A27" s="100" t="s">
        <v>108</v>
      </c>
      <c r="B27" s="223" t="s">
        <v>235</v>
      </c>
      <c r="C27" s="488"/>
      <c r="D27" s="489"/>
      <c r="E27" s="489"/>
      <c r="F27" s="489"/>
      <c r="G27" s="489"/>
      <c r="H27" s="489"/>
      <c r="I27" s="489"/>
      <c r="J27" s="489"/>
      <c r="K27" s="489"/>
      <c r="L27" s="490"/>
      <c r="M27" s="43"/>
      <c r="N27" s="379"/>
      <c r="O27" s="379"/>
      <c r="P27" s="379"/>
      <c r="Q27" s="379"/>
    </row>
    <row r="28" spans="1:17" s="160" customFormat="1" x14ac:dyDescent="0.2">
      <c r="A28" s="273" t="s">
        <v>57</v>
      </c>
      <c r="B28" s="127" t="s">
        <v>366</v>
      </c>
      <c r="C28" s="281" t="e">
        <f>'5. ΙΣΟΛΟΓΙΣΜΟΙ'!C82/'5. ΙΣΟΛΟΓΙΣΜΟΙ'!C59</f>
        <v>#DIV/0!</v>
      </c>
      <c r="D28" s="281" t="e">
        <f>'5. ΙΣΟΛΟΓΙΣΜΟΙ'!D82/'5. ΙΣΟΛΟΓΙΣΜΟΙ'!D59</f>
        <v>#DIV/0!</v>
      </c>
      <c r="E28" s="281" t="e">
        <f>'5. ΙΣΟΛΟΓΙΣΜΟΙ'!E82/'5. ΙΣΟΛΟΓΙΣΜΟΙ'!E59</f>
        <v>#DIV/0!</v>
      </c>
      <c r="F28" s="152"/>
      <c r="G28" s="152"/>
      <c r="H28" s="152"/>
      <c r="I28" s="152"/>
      <c r="J28" s="281" t="e">
        <f>'5. ΙΣΟΛΟΓΙΣΜΟΙ'!G82/'5. ΙΣΟΛΟΓΙΣΜΟΙ'!G59</f>
        <v>#DIV/0!</v>
      </c>
      <c r="K28" s="281" t="e">
        <f>'5. ΙΣΟΛΟΓΙΣΜΟΙ'!H82/'5. ΙΣΟΛΟΓΙΣΜΟΙ'!H59</f>
        <v>#DIV/0!</v>
      </c>
      <c r="L28" s="282" t="e">
        <f>'5. ΙΣΟΛΟΓΙΣΜΟΙ'!I82/'5. ΙΣΟΛΟΓΙΣΜΟΙ'!I59</f>
        <v>#DIV/0!</v>
      </c>
      <c r="M28" s="43"/>
      <c r="N28" s="379"/>
      <c r="O28" s="379"/>
      <c r="P28" s="379"/>
      <c r="Q28" s="379"/>
    </row>
    <row r="29" spans="1:17" s="160" customFormat="1" x14ac:dyDescent="0.2">
      <c r="A29" s="273" t="s">
        <v>58</v>
      </c>
      <c r="B29" s="127" t="s">
        <v>237</v>
      </c>
      <c r="C29" s="224" t="e">
        <f>('5. ΙΣΟΛΟΓΙΣΜΟΙ'!C59+'5. ΙΣΟΛΟΓΙΣΜΟΙ'!C61+'5. ΙΣΟΛΟΓΙΣΜΟΙ'!C67)/'5. ΙΣΟΛΟΓΙΣΜΟΙ'!C84</f>
        <v>#DIV/0!</v>
      </c>
      <c r="D29" s="224" t="e">
        <f>('5. ΙΣΟΛΟΓΙΣΜΟΙ'!D59+'5. ΙΣΟΛΟΓΙΣΜΟΙ'!D61+'5. ΙΣΟΛΟΓΙΣΜΟΙ'!D67)/'5. ΙΣΟΛΟΓΙΣΜΟΙ'!D84</f>
        <v>#DIV/0!</v>
      </c>
      <c r="E29" s="224" t="e">
        <f>('5. ΙΣΟΛΟΓΙΣΜΟΙ'!E59+'5. ΙΣΟΛΟΓΙΣΜΟΙ'!E61+'5. ΙΣΟΛΟΓΙΣΜΟΙ'!E67)/'5. ΙΣΟΛΟΓΙΣΜΟΙ'!E84</f>
        <v>#DIV/0!</v>
      </c>
      <c r="F29" s="152"/>
      <c r="G29" s="152"/>
      <c r="H29" s="276"/>
      <c r="I29" s="152"/>
      <c r="J29" s="224" t="e">
        <f>('5. ΙΣΟΛΟΓΙΣΜΟΙ'!G59+'5. ΙΣΟΛΟΓΙΣΜΟΙ'!G61+'5. ΙΣΟΛΟΓΙΣΜΟΙ'!G67)/'5. ΙΣΟΛΟΓΙΣΜΟΙ'!G84</f>
        <v>#DIV/0!</v>
      </c>
      <c r="K29" s="224" t="e">
        <f>('5. ΙΣΟΛΟΓΙΣΜΟΙ'!H59+'5. ΙΣΟΛΟΓΙΣΜΟΙ'!H61+'5. ΙΣΟΛΟΓΙΣΜΟΙ'!H67)/'5. ΙΣΟΛΟΓΙΣΜΟΙ'!H84</f>
        <v>#DIV/0!</v>
      </c>
      <c r="L29" s="277" t="e">
        <f>('5. ΙΣΟΛΟΓΙΣΜΟΙ'!I59+'5. ΙΣΟΛΟΓΙΣΜΟΙ'!I61+'5. ΙΣΟΛΟΓΙΣΜΟΙ'!I67)/'5. ΙΣΟΛΟΓΙΣΜΟΙ'!I84</f>
        <v>#DIV/0!</v>
      </c>
      <c r="M29" s="43"/>
      <c r="N29" s="43"/>
      <c r="O29" s="43"/>
      <c r="P29" s="43"/>
    </row>
    <row r="30" spans="1:17" s="160" customFormat="1" x14ac:dyDescent="0.2">
      <c r="A30" s="273" t="s">
        <v>59</v>
      </c>
      <c r="B30" s="127" t="s">
        <v>238</v>
      </c>
      <c r="C30" s="224" t="e">
        <f>'5. ΙΣΟΛΟΓΙΣΜΟΙ'!C81/'4. ΑΠΟΤΕΛΕΣΜΑΤΑ ΧΡΗΣΗΣ'!B6</f>
        <v>#DIV/0!</v>
      </c>
      <c r="D30" s="224" t="e">
        <f>'5. ΙΣΟΛΟΓΙΣΜΟΙ'!D81/'4. ΑΠΟΤΕΛΕΣΜΑΤΑ ΧΡΗΣΗΣ'!C6</f>
        <v>#DIV/0!</v>
      </c>
      <c r="E30" s="224" t="e">
        <f>'5. ΙΣΟΛΟΓΙΣΜΟΙ'!E81/'4. ΑΠΟΤΕΛΕΣΜΑΤΑ ΧΡΗΣΗΣ'!D6</f>
        <v>#DIV/0!</v>
      </c>
      <c r="F30" s="152"/>
      <c r="G30" s="152"/>
      <c r="H30" s="276"/>
      <c r="I30" s="152"/>
      <c r="J30" s="224" t="e">
        <f>'5. ΙΣΟΛΟΓΙΣΜΟΙ'!G81/'4. ΑΠΟΤΕΛΕΣΜΑΤΑ ΧΡΗΣΗΣ'!F6</f>
        <v>#DIV/0!</v>
      </c>
      <c r="K30" s="224" t="e">
        <f>'5. ΙΣΟΛΟΓΙΣΜΟΙ'!H81/'4. ΑΠΟΤΕΛΕΣΜΑΤΑ ΧΡΗΣΗΣ'!G6</f>
        <v>#DIV/0!</v>
      </c>
      <c r="L30" s="277" t="e">
        <f>'5. ΙΣΟΛΟΓΙΣΜΟΙ'!I81/'4. ΑΠΟΤΕΛΕΣΜΑΤΑ ΧΡΗΣΗΣ'!H6</f>
        <v>#DIV/0!</v>
      </c>
      <c r="M30" s="43"/>
      <c r="N30" s="43"/>
      <c r="O30" s="43"/>
      <c r="P30" s="43"/>
    </row>
    <row r="31" spans="1:17" s="160" customFormat="1" ht="13.5" customHeight="1" x14ac:dyDescent="0.2">
      <c r="A31" s="273"/>
      <c r="B31" s="127"/>
      <c r="C31" s="230"/>
      <c r="D31" s="278"/>
      <c r="E31" s="278"/>
      <c r="F31" s="116"/>
      <c r="G31" s="116"/>
      <c r="H31" s="116"/>
      <c r="I31" s="116"/>
      <c r="J31" s="278"/>
      <c r="K31" s="278"/>
      <c r="L31" s="279"/>
      <c r="M31" s="43"/>
      <c r="N31" s="43"/>
      <c r="O31" s="43"/>
      <c r="P31" s="43"/>
    </row>
    <row r="32" spans="1:17" s="160" customFormat="1" ht="15" customHeight="1" x14ac:dyDescent="0.2">
      <c r="A32" s="100" t="s">
        <v>161</v>
      </c>
      <c r="B32" s="223" t="s">
        <v>236</v>
      </c>
      <c r="C32" s="488"/>
      <c r="D32" s="489"/>
      <c r="E32" s="489"/>
      <c r="F32" s="489"/>
      <c r="G32" s="489"/>
      <c r="H32" s="489"/>
      <c r="I32" s="489"/>
      <c r="J32" s="489"/>
      <c r="K32" s="489"/>
      <c r="L32" s="490"/>
      <c r="M32" s="43"/>
      <c r="N32" s="43"/>
      <c r="O32" s="43"/>
      <c r="P32" s="43"/>
    </row>
    <row r="33" spans="1:16" s="160" customFormat="1" x14ac:dyDescent="0.2">
      <c r="A33" s="273" t="s">
        <v>60</v>
      </c>
      <c r="B33" s="127" t="s">
        <v>246</v>
      </c>
      <c r="C33" s="287" t="e">
        <f>'5. ΙΣΟΛΟΓΙΣΜΟΙ'!C42/'5. ΙΣΟΛΟΓΙΣΜΟΙ'!C81</f>
        <v>#DIV/0!</v>
      </c>
      <c r="D33" s="287" t="e">
        <f>'5. ΙΣΟΛΟΓΙΣΜΟΙ'!D42/'5. ΙΣΟΛΟΓΙΣΜΟΙ'!D81</f>
        <v>#DIV/0!</v>
      </c>
      <c r="E33" s="287" t="e">
        <f>'5. ΙΣΟΛΟΓΙΣΜΟΙ'!E42/'5. ΙΣΟΛΟΓΙΣΜΟΙ'!E81</f>
        <v>#DIV/0!</v>
      </c>
      <c r="F33" s="288"/>
      <c r="G33" s="152"/>
      <c r="H33" s="152"/>
      <c r="I33" s="152"/>
      <c r="J33" s="287" t="e">
        <f>'5. ΙΣΟΛΟΓΙΣΜΟΙ'!G42/'5. ΙΣΟΛΟΓΙΣΜΟΙ'!G81</f>
        <v>#DIV/0!</v>
      </c>
      <c r="K33" s="287" t="e">
        <f>'5. ΙΣΟΛΟΓΙΣΜΟΙ'!H42/'5. ΙΣΟΛΟΓΙΣΜΟΙ'!H81</f>
        <v>#DIV/0!</v>
      </c>
      <c r="L33" s="289" t="e">
        <f>'5. ΙΣΟΛΟΓΙΣΜΟΙ'!I42/'5. ΙΣΟΛΟΓΙΣΜΟΙ'!I81</f>
        <v>#DIV/0!</v>
      </c>
      <c r="M33" s="43"/>
      <c r="N33" s="43"/>
      <c r="O33" s="43"/>
      <c r="P33" s="43"/>
    </row>
    <row r="34" spans="1:16" s="160" customFormat="1" x14ac:dyDescent="0.2">
      <c r="A34" s="273" t="s">
        <v>61</v>
      </c>
      <c r="B34" s="127" t="s">
        <v>247</v>
      </c>
      <c r="C34" s="287" t="e">
        <f>('5. ΙΣΟΛΟΓΙΣΜΟΙ'!C42-'5. ΙΣΟΛΟΓΙΣΜΟΙ'!C27)/'5. ΙΣΟΛΟΓΙΣΜΟΙ'!C81</f>
        <v>#DIV/0!</v>
      </c>
      <c r="D34" s="287" t="e">
        <f>('5. ΙΣΟΛΟΓΙΣΜΟΙ'!D42-'5. ΙΣΟΛΟΓΙΣΜΟΙ'!D27)/'5. ΙΣΟΛΟΓΙΣΜΟΙ'!D81</f>
        <v>#DIV/0!</v>
      </c>
      <c r="E34" s="287" t="e">
        <f>('5. ΙΣΟΛΟΓΙΣΜΟΙ'!E42-'5. ΙΣΟΛΟΓΙΣΜΟΙ'!E27)/'5. ΙΣΟΛΟΓΙΣΜΟΙ'!E81</f>
        <v>#DIV/0!</v>
      </c>
      <c r="F34" s="288"/>
      <c r="G34" s="152"/>
      <c r="H34" s="152"/>
      <c r="I34" s="152"/>
      <c r="J34" s="287" t="e">
        <f>('5. ΙΣΟΛΟΓΙΣΜΟΙ'!G42-'5. ΙΣΟΛΟΓΙΣΜΟΙ'!G27)/'5. ΙΣΟΛΟΓΙΣΜΟΙ'!G81</f>
        <v>#DIV/0!</v>
      </c>
      <c r="K34" s="287" t="e">
        <f>('5. ΙΣΟΛΟΓΙΣΜΟΙ'!H42-'5. ΙΣΟΛΟΓΙΣΜΟΙ'!H27)/'5. ΙΣΟΛΟΓΙΣΜΟΙ'!H81</f>
        <v>#DIV/0!</v>
      </c>
      <c r="L34" s="289" t="e">
        <f>('5. ΙΣΟΛΟΓΙΣΜΟΙ'!I42-'5. ΙΣΟΛΟΓΙΣΜΟΙ'!I27)/'5. ΙΣΟΛΟΓΙΣΜΟΙ'!I81</f>
        <v>#DIV/0!</v>
      </c>
      <c r="M34" s="43"/>
      <c r="N34" s="43"/>
      <c r="O34" s="43"/>
      <c r="P34" s="43"/>
    </row>
    <row r="35" spans="1:16" s="160" customFormat="1" ht="13.5" customHeight="1" x14ac:dyDescent="0.2">
      <c r="A35" s="273"/>
      <c r="B35" s="127"/>
      <c r="C35" s="290"/>
      <c r="D35" s="291"/>
      <c r="E35" s="291"/>
      <c r="F35" s="116"/>
      <c r="G35" s="116"/>
      <c r="H35" s="116"/>
      <c r="I35" s="116"/>
      <c r="J35" s="291"/>
      <c r="K35" s="291"/>
      <c r="L35" s="292"/>
      <c r="M35" s="43"/>
      <c r="N35" s="43"/>
      <c r="O35" s="43"/>
      <c r="P35" s="43"/>
    </row>
    <row r="36" spans="1:16" s="160" customFormat="1" ht="15" customHeight="1" x14ac:dyDescent="0.2">
      <c r="A36" s="100" t="s">
        <v>252</v>
      </c>
      <c r="B36" s="223" t="s">
        <v>253</v>
      </c>
      <c r="C36" s="488"/>
      <c r="D36" s="489"/>
      <c r="E36" s="489"/>
      <c r="F36" s="489"/>
      <c r="G36" s="489"/>
      <c r="H36" s="489"/>
      <c r="I36" s="489"/>
      <c r="J36" s="489"/>
      <c r="K36" s="489"/>
      <c r="L36" s="490"/>
      <c r="M36" s="43"/>
      <c r="N36" s="43"/>
      <c r="O36" s="43"/>
      <c r="P36" s="43"/>
    </row>
    <row r="37" spans="1:16" s="160" customFormat="1" x14ac:dyDescent="0.2">
      <c r="A37" s="273" t="s">
        <v>62</v>
      </c>
      <c r="B37" s="127" t="s">
        <v>254</v>
      </c>
      <c r="C37" s="280" t="e">
        <f>'4. ΑΠΟΤΕΛΕΣΜΑΤΑ ΧΡΗΣΗΣ'!B6/'5. ΙΣΟΛΟΓΙΣΜΟΙ'!C44</f>
        <v>#DIV/0!</v>
      </c>
      <c r="D37" s="280" t="e">
        <f>'4. ΑΠΟΤΕΛΕΣΜΑΤΑ ΧΡΗΣΗΣ'!C6/'5. ΙΣΟΛΟΓΙΣΜΟΙ'!D44</f>
        <v>#DIV/0!</v>
      </c>
      <c r="E37" s="280" t="e">
        <f>'4. ΑΠΟΤΕΛΕΣΜΑΤΑ ΧΡΗΣΗΣ'!D6/'5. ΙΣΟΛΟΓΙΣΜΟΙ'!E44</f>
        <v>#DIV/0!</v>
      </c>
      <c r="F37" s="152"/>
      <c r="G37" s="152"/>
      <c r="H37" s="152"/>
      <c r="I37" s="152"/>
      <c r="J37" s="280" t="e">
        <f>'4. ΑΠΟΤΕΛΕΣΜΑΤΑ ΧΡΗΣΗΣ'!F6/'5. ΙΣΟΛΟΓΙΣΜΟΙ'!G44</f>
        <v>#DIV/0!</v>
      </c>
      <c r="K37" s="280" t="e">
        <f>'4. ΑΠΟΤΕΛΕΣΜΑΤΑ ΧΡΗΣΗΣ'!G6/'5. ΙΣΟΛΟΓΙΣΜΟΙ'!H44</f>
        <v>#DIV/0!</v>
      </c>
      <c r="L37" s="293" t="e">
        <f>'4. ΑΠΟΤΕΛΕΣΜΑΤΑ ΧΡΗΣΗΣ'!H6/'5. ΙΣΟΛΟΓΙΣΜΟΙ'!I44</f>
        <v>#DIV/0!</v>
      </c>
      <c r="M37" s="43"/>
      <c r="N37" s="43"/>
      <c r="O37" s="43"/>
      <c r="P37" s="43"/>
    </row>
    <row r="38" spans="1:16" s="160" customFormat="1" x14ac:dyDescent="0.2">
      <c r="A38" s="273" t="s">
        <v>63</v>
      </c>
      <c r="B38" s="127" t="s">
        <v>255</v>
      </c>
      <c r="C38" s="280" t="e">
        <f>'4. ΑΠΟΤΕΛΕΣΜΑΤΑ ΧΡΗΣΗΣ'!B6/'5. ΙΣΟΛΟΓΙΣΜΟΙ'!C42</f>
        <v>#DIV/0!</v>
      </c>
      <c r="D38" s="280" t="e">
        <f>'4. ΑΠΟΤΕΛΕΣΜΑΤΑ ΧΡΗΣΗΣ'!C6/'5. ΙΣΟΛΟΓΙΣΜΟΙ'!D42</f>
        <v>#DIV/0!</v>
      </c>
      <c r="E38" s="280" t="e">
        <f>'4. ΑΠΟΤΕΛΕΣΜΑΤΑ ΧΡΗΣΗΣ'!D6/'5. ΙΣΟΛΟΓΙΣΜΟΙ'!E42</f>
        <v>#DIV/0!</v>
      </c>
      <c r="F38" s="152"/>
      <c r="G38" s="152"/>
      <c r="H38" s="152"/>
      <c r="I38" s="152"/>
      <c r="J38" s="280" t="e">
        <f>'4. ΑΠΟΤΕΛΕΣΜΑΤΑ ΧΡΗΣΗΣ'!F6/'5. ΙΣΟΛΟΓΙΣΜΟΙ'!G42</f>
        <v>#DIV/0!</v>
      </c>
      <c r="K38" s="280" t="e">
        <f>'4. ΑΠΟΤΕΛΕΣΜΑΤΑ ΧΡΗΣΗΣ'!G6/'5. ΙΣΟΛΟΓΙΣΜΟΙ'!H42</f>
        <v>#DIV/0!</v>
      </c>
      <c r="L38" s="293" t="e">
        <f>'4. ΑΠΟΤΕΛΕΣΜΑΤΑ ΧΡΗΣΗΣ'!H6/'5. ΙΣΟΛΟΓΙΣΜΟΙ'!I42</f>
        <v>#DIV/0!</v>
      </c>
      <c r="M38" s="43"/>
      <c r="N38" s="43"/>
      <c r="O38" s="43"/>
      <c r="P38" s="43"/>
    </row>
    <row r="39" spans="1:16" s="160" customFormat="1" x14ac:dyDescent="0.2">
      <c r="A39" s="273" t="s">
        <v>64</v>
      </c>
      <c r="B39" s="127" t="s">
        <v>298</v>
      </c>
      <c r="C39" s="130" t="e">
        <f>360*'5. ΙΣΟΛΟΓΙΣΜΟΙ'!C27/'4. ΑΠΟΤΕΛΕΣΜΑΤΑ ΧΡΗΣΗΣ'!B7</f>
        <v>#DIV/0!</v>
      </c>
      <c r="D39" s="130" t="e">
        <f>360*'5. ΙΣΟΛΟΓΙΣΜΟΙ'!D27/'4. ΑΠΟΤΕΛΕΣΜΑΤΑ ΧΡΗΣΗΣ'!C7</f>
        <v>#DIV/0!</v>
      </c>
      <c r="E39" s="130" t="e">
        <f>360*'5. ΙΣΟΛΟΓΙΣΜΟΙ'!E27/'4. ΑΠΟΤΕΛΕΣΜΑΤΑ ΧΡΗΣΗΣ'!D7</f>
        <v>#DIV/0!</v>
      </c>
      <c r="F39" s="152"/>
      <c r="G39" s="152"/>
      <c r="H39" s="152"/>
      <c r="I39" s="152"/>
      <c r="J39" s="130" t="e">
        <f>360*'5. ΙΣΟΛΟΓΙΣΜΟΙ'!G27/'4. ΑΠΟΤΕΛΕΣΜΑΤΑ ΧΡΗΣΗΣ'!F7</f>
        <v>#DIV/0!</v>
      </c>
      <c r="K39" s="130" t="e">
        <f>360*'5. ΙΣΟΛΟΓΙΣΜΟΙ'!H27/'4. ΑΠΟΤΕΛΕΣΜΑΤΑ ΧΡΗΣΗΣ'!G7</f>
        <v>#DIV/0!</v>
      </c>
      <c r="L39" s="131" t="e">
        <f>360*'5. ΙΣΟΛΟΓΙΣΜΟΙ'!I27/'4. ΑΠΟΤΕΛΕΣΜΑΤΑ ΧΡΗΣΗΣ'!H7</f>
        <v>#DIV/0!</v>
      </c>
      <c r="M39" s="43"/>
      <c r="N39" s="43"/>
      <c r="O39" s="43"/>
      <c r="P39" s="43"/>
    </row>
    <row r="40" spans="1:16" s="160" customFormat="1" x14ac:dyDescent="0.2">
      <c r="A40" s="273" t="s">
        <v>65</v>
      </c>
      <c r="B40" s="127" t="s">
        <v>299</v>
      </c>
      <c r="C40" s="130" t="e">
        <f>360*'5. ΙΣΟΛΟΓΙΣΜΟΙ'!C34/'4. ΑΠΟΤΕΛΕΣΜΑΤΑ ΧΡΗΣΗΣ'!B6</f>
        <v>#DIV/0!</v>
      </c>
      <c r="D40" s="130" t="e">
        <f>360*'5. ΙΣΟΛΟΓΙΣΜΟΙ'!D34/'4. ΑΠΟΤΕΛΕΣΜΑΤΑ ΧΡΗΣΗΣ'!C6</f>
        <v>#DIV/0!</v>
      </c>
      <c r="E40" s="130" t="e">
        <f>360*'5. ΙΣΟΛΟΓΙΣΜΟΙ'!E34/'4. ΑΠΟΤΕΛΕΣΜΑΤΑ ΧΡΗΣΗΣ'!D6</f>
        <v>#DIV/0!</v>
      </c>
      <c r="F40" s="152"/>
      <c r="G40" s="152"/>
      <c r="H40" s="152"/>
      <c r="I40" s="152"/>
      <c r="J40" s="130" t="e">
        <f>360*'5. ΙΣΟΛΟΓΙΣΜΟΙ'!G34/'4. ΑΠΟΤΕΛΕΣΜΑΤΑ ΧΡΗΣΗΣ'!F6</f>
        <v>#DIV/0!</v>
      </c>
      <c r="K40" s="130" t="e">
        <f>360*'5. ΙΣΟΛΟΓΙΣΜΟΙ'!H34/'4. ΑΠΟΤΕΛΕΣΜΑΤΑ ΧΡΗΣΗΣ'!G6</f>
        <v>#DIV/0!</v>
      </c>
      <c r="L40" s="131" t="e">
        <f>360*'5. ΙΣΟΛΟΓΙΣΜΟΙ'!I34/'4. ΑΠΟΤΕΛΕΣΜΑΤΑ ΧΡΗΣΗΣ'!H6</f>
        <v>#DIV/0!</v>
      </c>
      <c r="M40" s="43"/>
      <c r="N40" s="43"/>
      <c r="O40" s="43"/>
      <c r="P40" s="43"/>
    </row>
    <row r="41" spans="1:16" s="160" customFormat="1" x14ac:dyDescent="0.2">
      <c r="A41" s="273" t="s">
        <v>122</v>
      </c>
      <c r="B41" s="127" t="s">
        <v>388</v>
      </c>
      <c r="C41" s="130" t="e">
        <f>360*'5. ΙΣΟΛΟΓΙΣΜΟΙ'!C41/'4. ΑΠΟΤΕΛΕΣΜΑΤΑ ΧΡΗΣΗΣ'!B6</f>
        <v>#DIV/0!</v>
      </c>
      <c r="D41" s="130" t="e">
        <f>360*'5. ΙΣΟΛΟΓΙΣΜΟΙ'!D41/'4. ΑΠΟΤΕΛΕΣΜΑΤΑ ΧΡΗΣΗΣ'!C6</f>
        <v>#DIV/0!</v>
      </c>
      <c r="E41" s="130" t="e">
        <f>360*'5. ΙΣΟΛΟΓΙΣΜΟΙ'!E41/'4. ΑΠΟΤΕΛΕΣΜΑΤΑ ΧΡΗΣΗΣ'!D6</f>
        <v>#DIV/0!</v>
      </c>
      <c r="F41" s="294"/>
      <c r="G41" s="152"/>
      <c r="H41" s="152"/>
      <c r="I41" s="152"/>
      <c r="J41" s="130" t="e">
        <f>360*'5. ΙΣΟΛΟΓΙΣΜΟΙ'!G41/'4. ΑΠΟΤΕΛΕΣΜΑΤΑ ΧΡΗΣΗΣ'!F6</f>
        <v>#DIV/0!</v>
      </c>
      <c r="K41" s="130" t="e">
        <f>360*'5. ΙΣΟΛΟΓΙΣΜΟΙ'!H41/'4. ΑΠΟΤΕΛΕΣΜΑΤΑ ΧΡΗΣΗΣ'!G6</f>
        <v>#DIV/0!</v>
      </c>
      <c r="L41" s="130" t="e">
        <f>360*'5. ΙΣΟΛΟΓΙΣΜΟΙ'!I41/'4. ΑΠΟΤΕΛΕΣΜΑΤΑ ΧΡΗΣΗΣ'!H6</f>
        <v>#DIV/0!</v>
      </c>
      <c r="M41" s="43"/>
      <c r="N41" s="43"/>
      <c r="O41" s="43"/>
      <c r="P41" s="43"/>
    </row>
    <row r="42" spans="1:16" s="160" customFormat="1" x14ac:dyDescent="0.2">
      <c r="A42" s="273" t="s">
        <v>130</v>
      </c>
      <c r="B42" s="127" t="s">
        <v>300</v>
      </c>
      <c r="C42" s="130" t="e">
        <f>360*'5. ΙΣΟΛΟΓΙΣΜΟΙ'!C73/'4. ΑΠΟΤΕΛΕΣΜΑΤΑ ΧΡΗΣΗΣ'!B7</f>
        <v>#DIV/0!</v>
      </c>
      <c r="D42" s="130" t="e">
        <f>360*'5. ΙΣΟΛΟΓΙΣΜΟΙ'!D73/'4. ΑΠΟΤΕΛΕΣΜΑΤΑ ΧΡΗΣΗΣ'!C7</f>
        <v>#DIV/0!</v>
      </c>
      <c r="E42" s="130" t="e">
        <f>360*'5. ΙΣΟΛΟΓΙΣΜΟΙ'!E73/'4. ΑΠΟΤΕΛΕΣΜΑΤΑ ΧΡΗΣΗΣ'!D7</f>
        <v>#DIV/0!</v>
      </c>
      <c r="F42" s="152"/>
      <c r="G42" s="152"/>
      <c r="H42" s="152"/>
      <c r="I42" s="152"/>
      <c r="J42" s="130" t="e">
        <f>360*'5. ΙΣΟΛΟΓΙΣΜΟΙ'!G73/'4. ΑΠΟΤΕΛΕΣΜΑΤΑ ΧΡΗΣΗΣ'!F7</f>
        <v>#DIV/0!</v>
      </c>
      <c r="K42" s="130" t="e">
        <f>360*'5. ΙΣΟΛΟΓΙΣΜΟΙ'!H73/'4. ΑΠΟΤΕΛΕΣΜΑΤΑ ΧΡΗΣΗΣ'!G7</f>
        <v>#DIV/0!</v>
      </c>
      <c r="L42" s="131" t="e">
        <f>360*'5. ΙΣΟΛΟΓΙΣΜΟΙ'!I73/'4. ΑΠΟΤΕΛΕΣΜΑΤΑ ΧΡΗΣΗΣ'!H7</f>
        <v>#DIV/0!</v>
      </c>
      <c r="M42" s="43"/>
      <c r="N42" s="43"/>
      <c r="O42" s="43"/>
      <c r="P42" s="43"/>
    </row>
    <row r="43" spans="1:16" s="160" customFormat="1" x14ac:dyDescent="0.2">
      <c r="A43" s="273" t="s">
        <v>131</v>
      </c>
      <c r="B43" s="127" t="s">
        <v>256</v>
      </c>
      <c r="C43" s="224" t="e">
        <f>'5. ΙΣΟΛΟΓΙΣΜΟΙ'!C19/'5. ΙΣΟΛΟΓΙΣΜΟΙ'!C44</f>
        <v>#DIV/0!</v>
      </c>
      <c r="D43" s="224" t="e">
        <f>'5. ΙΣΟΛΟΓΙΣΜΟΙ'!D19/'5. ΙΣΟΛΟΓΙΣΜΟΙ'!D44</f>
        <v>#DIV/0!</v>
      </c>
      <c r="E43" s="224" t="e">
        <f>'5. ΙΣΟΛΟΓΙΣΜΟΙ'!E19/'5. ΙΣΟΛΟΓΙΣΜΟΙ'!E44</f>
        <v>#DIV/0!</v>
      </c>
      <c r="F43" s="152"/>
      <c r="G43" s="152"/>
      <c r="H43" s="276"/>
      <c r="I43" s="152"/>
      <c r="J43" s="224" t="e">
        <f>'5. ΙΣΟΛΟΓΙΣΜΟΙ'!G19/'5. ΙΣΟΛΟΓΙΣΜΟΙ'!G44</f>
        <v>#DIV/0!</v>
      </c>
      <c r="K43" s="224" t="e">
        <f>'5. ΙΣΟΛΟΓΙΣΜΟΙ'!H19/'5. ΙΣΟΛΟΓΙΣΜΟΙ'!H44</f>
        <v>#DIV/0!</v>
      </c>
      <c r="L43" s="277" t="e">
        <f>'5. ΙΣΟΛΟΓΙΣΜΟΙ'!I19/'5. ΙΣΟΛΟΓΙΣΜΟΙ'!I44</f>
        <v>#DIV/0!</v>
      </c>
      <c r="M43" s="43"/>
      <c r="N43" s="43"/>
      <c r="O43" s="43"/>
      <c r="P43" s="43"/>
    </row>
    <row r="44" spans="1:16" s="160" customFormat="1" x14ac:dyDescent="0.2">
      <c r="A44" s="273" t="s">
        <v>132</v>
      </c>
      <c r="B44" s="127" t="s">
        <v>297</v>
      </c>
      <c r="C44" s="224"/>
      <c r="D44" s="224" t="e">
        <f>(SUM('5. ΙΣΟΛΟΓΙΣΜΟΙ'!D9:D14)-SUM('5. ΙΣΟΛΟΓΙΣΜΟΙ'!C9:C14))/'4. ΑΠΟΤΕΛΕΣΜΑΤΑ ΧΡΗΣΗΣ'!C16</f>
        <v>#DIV/0!</v>
      </c>
      <c r="E44" s="224" t="e">
        <f>(SUM('5. ΙΣΟΛΟΓΙΣΜΟΙ'!E9:E14)-SUM('5. ΙΣΟΛΟΓΙΣΜΟΙ'!D9:D14))/'4. ΑΠΟΤΕΛΕΣΜΑΤΑ ΧΡΗΣΗΣ'!D16</f>
        <v>#DIV/0!</v>
      </c>
      <c r="F44" s="152"/>
      <c r="G44" s="152"/>
      <c r="H44" s="276"/>
      <c r="I44" s="152"/>
      <c r="J44" s="224" t="e">
        <f>(SUM('5. ΙΣΟΛΟΓΙΣΜΟΙ'!G9:G14)-SUM('5. ΙΣΟΛΟΓΙΣΜΟΙ'!E9:E14))/'4. ΑΠΟΤΕΛΕΣΜΑΤΑ ΧΡΗΣΗΣ'!F16</f>
        <v>#DIV/0!</v>
      </c>
      <c r="K44" s="224" t="e">
        <f>(SUM('5. ΙΣΟΛΟΓΙΣΜΟΙ'!H9:H14)-SUM('5. ΙΣΟΛΟΓΙΣΜΟΙ'!G9:G14))/'4. ΑΠΟΤΕΛΕΣΜΑΤΑ ΧΡΗΣΗΣ'!G16</f>
        <v>#DIV/0!</v>
      </c>
      <c r="L44" s="277" t="e">
        <f>(SUM('5. ΙΣΟΛΟΓΙΣΜΟΙ'!I9:I14)-SUM('5. ΙΣΟΛΟΓΙΣΜΟΙ'!H9:H14))/'4. ΑΠΟΤΕΛΕΣΜΑΤΑ ΧΡΗΣΗΣ'!H16</f>
        <v>#DIV/0!</v>
      </c>
      <c r="M44" s="43"/>
      <c r="N44" s="43"/>
      <c r="O44" s="43"/>
      <c r="P44" s="43"/>
    </row>
    <row r="45" spans="1:16" s="160" customFormat="1" ht="18" customHeight="1" x14ac:dyDescent="0.2">
      <c r="A45" s="479" t="s">
        <v>398</v>
      </c>
      <c r="B45" s="480"/>
      <c r="C45" s="480"/>
      <c r="D45" s="480"/>
      <c r="E45" s="480"/>
      <c r="F45" s="480"/>
      <c r="G45" s="480"/>
      <c r="H45" s="480"/>
      <c r="I45" s="480"/>
      <c r="J45" s="480"/>
      <c r="K45" s="480"/>
      <c r="L45" s="481"/>
      <c r="M45" s="43"/>
      <c r="N45" s="43"/>
      <c r="O45" s="43"/>
      <c r="P45" s="43"/>
    </row>
    <row r="46" spans="1:16" s="160" customFormat="1" ht="18" customHeight="1" x14ac:dyDescent="0.2">
      <c r="A46" s="482"/>
      <c r="B46" s="483"/>
      <c r="C46" s="483"/>
      <c r="D46" s="483"/>
      <c r="E46" s="483"/>
      <c r="F46" s="483"/>
      <c r="G46" s="483"/>
      <c r="H46" s="483"/>
      <c r="I46" s="483"/>
      <c r="J46" s="483"/>
      <c r="K46" s="483"/>
      <c r="L46" s="484"/>
      <c r="M46" s="43"/>
      <c r="N46" s="43"/>
      <c r="O46" s="43"/>
      <c r="P46" s="43"/>
    </row>
    <row r="47" spans="1:16" s="160" customFormat="1" ht="18" customHeight="1" x14ac:dyDescent="0.2">
      <c r="A47" s="482"/>
      <c r="B47" s="483"/>
      <c r="C47" s="483"/>
      <c r="D47" s="483"/>
      <c r="E47" s="483"/>
      <c r="F47" s="483"/>
      <c r="G47" s="483"/>
      <c r="H47" s="483"/>
      <c r="I47" s="483"/>
      <c r="J47" s="483"/>
      <c r="K47" s="483"/>
      <c r="L47" s="484"/>
      <c r="M47" s="43"/>
      <c r="N47" s="43"/>
      <c r="O47" s="43"/>
      <c r="P47" s="43"/>
    </row>
    <row r="48" spans="1:16" s="160" customFormat="1" ht="18" customHeight="1" x14ac:dyDescent="0.2">
      <c r="A48" s="482"/>
      <c r="B48" s="483"/>
      <c r="C48" s="483"/>
      <c r="D48" s="483"/>
      <c r="E48" s="483"/>
      <c r="F48" s="483"/>
      <c r="G48" s="483"/>
      <c r="H48" s="483"/>
      <c r="I48" s="483"/>
      <c r="J48" s="483"/>
      <c r="K48" s="483"/>
      <c r="L48" s="484"/>
      <c r="M48" s="43"/>
      <c r="N48" s="43"/>
      <c r="O48" s="43"/>
      <c r="P48" s="43"/>
    </row>
    <row r="49" spans="1:16" s="160" customFormat="1" ht="18" customHeight="1" x14ac:dyDescent="0.2">
      <c r="A49" s="482"/>
      <c r="B49" s="483"/>
      <c r="C49" s="483"/>
      <c r="D49" s="483"/>
      <c r="E49" s="483"/>
      <c r="F49" s="483"/>
      <c r="G49" s="483"/>
      <c r="H49" s="483"/>
      <c r="I49" s="483"/>
      <c r="J49" s="483"/>
      <c r="K49" s="483"/>
      <c r="L49" s="484"/>
      <c r="M49" s="43"/>
      <c r="N49" s="43"/>
      <c r="O49" s="43"/>
      <c r="P49" s="43"/>
    </row>
    <row r="50" spans="1:16" s="160" customFormat="1" ht="18" customHeight="1" thickBot="1" x14ac:dyDescent="0.25">
      <c r="A50" s="485"/>
      <c r="B50" s="486"/>
      <c r="C50" s="486"/>
      <c r="D50" s="486"/>
      <c r="E50" s="486"/>
      <c r="F50" s="486"/>
      <c r="G50" s="486"/>
      <c r="H50" s="486"/>
      <c r="I50" s="486"/>
      <c r="J50" s="486"/>
      <c r="K50" s="486"/>
      <c r="L50" s="487"/>
      <c r="M50" s="43"/>
      <c r="N50" s="43"/>
      <c r="O50" s="43"/>
      <c r="P50" s="43"/>
    </row>
    <row r="51" spans="1:16" s="160" customFormat="1" x14ac:dyDescent="0.2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60" customFormat="1" x14ac:dyDescent="0.2">
      <c r="A52" s="4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60" customFormat="1" x14ac:dyDescent="0.2">
      <c r="A53" s="4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60" customFormat="1" x14ac:dyDescent="0.2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60" customFormat="1" x14ac:dyDescent="0.2"/>
    <row r="56" spans="1:16" s="160" customFormat="1" x14ac:dyDescent="0.2"/>
    <row r="57" spans="1:16" s="160" customFormat="1" x14ac:dyDescent="0.2"/>
    <row r="58" spans="1:16" s="160" customFormat="1" x14ac:dyDescent="0.2"/>
    <row r="59" spans="1:16" s="160" customFormat="1" x14ac:dyDescent="0.2"/>
    <row r="60" spans="1:16" s="160" customFormat="1" x14ac:dyDescent="0.2"/>
    <row r="61" spans="1:16" s="160" customFormat="1" ht="14.25" customHeight="1" x14ac:dyDescent="0.2"/>
    <row r="62" spans="1:16" s="160" customFormat="1" x14ac:dyDescent="0.2"/>
    <row r="63" spans="1:16" s="160" customFormat="1" x14ac:dyDescent="0.2"/>
    <row r="64" spans="1:16" s="160" customFormat="1" x14ac:dyDescent="0.2"/>
    <row r="65" spans="1:16" s="160" customFormat="1" x14ac:dyDescent="0.2"/>
    <row r="66" spans="1:16" s="160" customFormat="1" x14ac:dyDescent="0.2">
      <c r="A66" s="4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60" customFormat="1" x14ac:dyDescent="0.2">
      <c r="A67" s="41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60" customFormat="1" x14ac:dyDescent="0.2">
      <c r="A68" s="41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60" customFormat="1" x14ac:dyDescent="0.2">
      <c r="A69" s="41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60" customFormat="1" x14ac:dyDescent="0.2">
      <c r="A70" s="41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60" customFormat="1" x14ac:dyDescent="0.2">
      <c r="A71" s="4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60" customFormat="1" x14ac:dyDescent="0.2">
      <c r="A72" s="4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60" customFormat="1" x14ac:dyDescent="0.2">
      <c r="A73" s="41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60" customFormat="1" x14ac:dyDescent="0.2">
      <c r="A74" s="4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60" customFormat="1" x14ac:dyDescent="0.2">
      <c r="A75" s="41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60" customFormat="1" x14ac:dyDescent="0.2">
      <c r="A76" s="41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60" customFormat="1" x14ac:dyDescent="0.2">
      <c r="A77" s="4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60" customFormat="1" x14ac:dyDescent="0.2">
      <c r="A78" s="41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60" customFormat="1" x14ac:dyDescent="0.2">
      <c r="A79" s="41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60" customFormat="1" x14ac:dyDescent="0.2">
      <c r="A80" s="41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60" customFormat="1" x14ac:dyDescent="0.2">
      <c r="A81" s="41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60" customFormat="1" x14ac:dyDescent="0.2">
      <c r="A82" s="41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x14ac:dyDescent="0.2">
      <c r="A83" s="4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">
      <c r="A84" s="4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">
      <c r="A85" s="4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">
      <c r="A86" s="4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">
      <c r="A87" s="4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">
      <c r="A88" s="4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">
      <c r="A89" s="4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">
      <c r="A90" s="4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">
      <c r="A91" s="4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">
      <c r="A92" s="4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">
      <c r="A93" s="4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4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">
      <c r="A95" s="4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4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4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">
      <c r="A98" s="4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">
      <c r="A99" s="4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">
      <c r="A100" s="4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4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4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">
      <c r="A103" s="4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">
      <c r="A104" s="4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">
      <c r="A105" s="4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">
      <c r="A106" s="4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">
      <c r="A107" s="4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">
      <c r="A108" s="4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4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4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4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4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4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4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4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4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4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4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4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4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4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4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">
      <c r="A123" s="4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">
      <c r="A124" s="4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4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4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4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4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4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">
      <c r="A130" s="4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">
      <c r="A131" s="4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">
      <c r="A132" s="4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">
      <c r="A133" s="4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">
      <c r="A134" s="4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4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4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">
      <c r="A137" s="4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">
      <c r="A138" s="4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4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">
      <c r="A140" s="4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">
      <c r="A141" s="4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">
      <c r="A142" s="4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">
      <c r="A143" s="4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">
      <c r="A144" s="4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">
      <c r="A145" s="4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">
      <c r="A146" s="4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">
      <c r="A147" s="4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">
      <c r="A148" s="4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">
      <c r="A149" s="4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">
      <c r="A150" s="4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">
      <c r="A151" s="4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">
      <c r="A152" s="4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">
      <c r="A153" s="4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">
      <c r="A154" s="4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">
      <c r="A155" s="4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">
      <c r="A156" s="4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">
      <c r="A157" s="4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">
      <c r="A158" s="4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">
      <c r="A159" s="4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">
      <c r="A160" s="4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">
      <c r="A161" s="4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">
      <c r="A162" s="4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">
      <c r="A163" s="4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">
      <c r="A164" s="4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">
      <c r="A165" s="4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">
      <c r="A166" s="4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">
      <c r="A167" s="4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">
      <c r="A168" s="4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">
      <c r="A169" s="4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">
      <c r="A170" s="4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">
      <c r="A171" s="4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">
      <c r="A172" s="4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">
      <c r="A173" s="4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">
      <c r="A174" s="4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">
      <c r="A175" s="4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">
      <c r="A176" s="4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">
      <c r="A177" s="4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">
      <c r="A178" s="4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">
      <c r="A179" s="4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">
      <c r="A180" s="4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">
      <c r="A181" s="4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">
      <c r="A182" s="4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2">
      <c r="A183" s="4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">
      <c r="A184" s="4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">
      <c r="A185" s="4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x14ac:dyDescent="0.2">
      <c r="A186" s="4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x14ac:dyDescent="0.2">
      <c r="A187" s="4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2">
      <c r="A188" s="4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2">
      <c r="A189" s="4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x14ac:dyDescent="0.2">
      <c r="A190" s="4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2">
      <c r="A191" s="4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2">
      <c r="A192" s="4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">
      <c r="A193" s="4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">
      <c r="A194" s="4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">
      <c r="A195" s="4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">
      <c r="A196" s="4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">
      <c r="A197" s="4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">
      <c r="A198" s="4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">
      <c r="A199" s="4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">
      <c r="A200" s="4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">
      <c r="A201" s="4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">
      <c r="A202" s="4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">
      <c r="A203" s="4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">
      <c r="A204" s="4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">
      <c r="A205" s="4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">
      <c r="A206" s="4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">
      <c r="A207" s="4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">
      <c r="A208" s="4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">
      <c r="A209" s="4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">
      <c r="A210" s="4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">
      <c r="A211" s="4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">
      <c r="A212" s="4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">
      <c r="A213" s="4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2">
      <c r="A214" s="4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">
      <c r="A215" s="4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2">
      <c r="A216" s="4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2">
      <c r="A217" s="4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2">
      <c r="A218" s="4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">
      <c r="A219" s="4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">
      <c r="A220" s="4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2">
      <c r="A221" s="4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2">
      <c r="A222" s="4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2">
      <c r="A223" s="4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2">
      <c r="A224" s="4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">
      <c r="A225" s="4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2">
      <c r="A226" s="4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">
      <c r="A227" s="4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">
      <c r="A228" s="4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2">
      <c r="A229" s="4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2">
      <c r="A230" s="4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">
      <c r="A231" s="4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">
      <c r="A232" s="4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">
      <c r="A233" s="4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2">
      <c r="A234" s="4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">
      <c r="A235" s="4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2">
      <c r="A236" s="4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2">
      <c r="A237" s="4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2">
      <c r="A238" s="4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">
      <c r="A239" s="4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2">
      <c r="A240" s="4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2">
      <c r="A241" s="4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">
      <c r="A242" s="4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">
      <c r="A243" s="4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">
      <c r="A244" s="4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">
      <c r="A245" s="4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">
      <c r="A246" s="4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">
      <c r="A247" s="4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">
      <c r="A248" s="4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">
      <c r="A249" s="4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">
      <c r="A250" s="4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">
      <c r="A251" s="4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">
      <c r="A252" s="4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">
      <c r="A253" s="4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2">
      <c r="A254" s="4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2">
      <c r="A255" s="4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2">
      <c r="A256" s="4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">
      <c r="A257" s="4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">
      <c r="A258" s="4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">
      <c r="A259" s="4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2">
      <c r="A260" s="4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">
      <c r="A261" s="4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2">
      <c r="A262" s="4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2">
      <c r="A263" s="4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2">
      <c r="A264" s="4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">
      <c r="A265" s="4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2">
      <c r="A266" s="4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2">
      <c r="A267" s="4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2">
      <c r="A268" s="4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">
      <c r="A269" s="4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2">
      <c r="A270" s="4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">
      <c r="A271" s="4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2">
      <c r="A272" s="4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">
      <c r="A273" s="4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">
      <c r="A274" s="4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">
      <c r="A275" s="4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">
      <c r="A276" s="4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</sheetData>
  <mergeCells count="12">
    <mergeCell ref="N19:Q28"/>
    <mergeCell ref="A1:L1"/>
    <mergeCell ref="A2:L2"/>
    <mergeCell ref="A3:B3"/>
    <mergeCell ref="A45:L50"/>
    <mergeCell ref="C4:L4"/>
    <mergeCell ref="C10:L10"/>
    <mergeCell ref="C17:L17"/>
    <mergeCell ref="C23:L23"/>
    <mergeCell ref="C27:L27"/>
    <mergeCell ref="C32:L32"/>
    <mergeCell ref="C36:L36"/>
  </mergeCells>
  <phoneticPr fontId="1" type="noConversion"/>
  <pageMargins left="0.75" right="0.75" top="1" bottom="1" header="0.5" footer="0.5"/>
  <pageSetup paperSize="9" orientation="landscape" r:id="rId1"/>
  <headerFooter alignWithMargins="0"/>
  <ignoredErrors>
    <ignoredError sqref="E44 J44 K44:L4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5"/>
  <sheetViews>
    <sheetView workbookViewId="0">
      <selection activeCell="J17" sqref="J17:M24"/>
    </sheetView>
  </sheetViews>
  <sheetFormatPr defaultRowHeight="12.75" x14ac:dyDescent="0.2"/>
  <cols>
    <col min="1" max="1" width="3.85546875" customWidth="1"/>
    <col min="2" max="2" width="3.7109375" customWidth="1"/>
    <col min="3" max="3" width="37.7109375" customWidth="1"/>
    <col min="4" max="8" width="7.7109375" customWidth="1"/>
  </cols>
  <sheetData>
    <row r="1" spans="1:8" ht="21" thickBot="1" x14ac:dyDescent="0.25">
      <c r="A1" s="409" t="s">
        <v>455</v>
      </c>
      <c r="B1" s="445"/>
      <c r="C1" s="445"/>
      <c r="D1" s="445"/>
      <c r="E1" s="445"/>
      <c r="F1" s="445"/>
      <c r="G1" s="445"/>
      <c r="H1" s="446"/>
    </row>
    <row r="2" spans="1:8" s="1" customFormat="1" ht="13.5" thickBot="1" x14ac:dyDescent="0.25">
      <c r="A2" s="5"/>
      <c r="B2" s="2"/>
      <c r="C2" s="2"/>
      <c r="D2" s="2"/>
      <c r="E2" s="2"/>
      <c r="F2" s="2"/>
      <c r="G2" s="2"/>
      <c r="H2" s="6"/>
    </row>
    <row r="3" spans="1:8" s="57" customFormat="1" ht="19.5" customHeight="1" thickBot="1" x14ac:dyDescent="0.25">
      <c r="A3" s="429" t="s">
        <v>444</v>
      </c>
      <c r="B3" s="451"/>
      <c r="C3" s="451"/>
      <c r="D3" s="451"/>
      <c r="E3" s="451"/>
      <c r="F3" s="430"/>
      <c r="G3" s="430"/>
      <c r="H3" s="431"/>
    </row>
    <row r="4" spans="1:8" s="1" customFormat="1" ht="13.5" thickBot="1" x14ac:dyDescent="0.25">
      <c r="A4" s="5"/>
      <c r="B4" s="2"/>
      <c r="C4" s="2"/>
      <c r="D4" s="2"/>
      <c r="E4" s="2"/>
      <c r="F4" s="2"/>
      <c r="G4" s="2"/>
      <c r="H4" s="6"/>
    </row>
    <row r="5" spans="1:8" s="43" customFormat="1" ht="11.25" customHeight="1" x14ac:dyDescent="0.2">
      <c r="A5" s="511" t="s">
        <v>301</v>
      </c>
      <c r="B5" s="512"/>
      <c r="C5" s="512"/>
      <c r="D5" s="512"/>
      <c r="E5" s="512"/>
      <c r="F5" s="512"/>
      <c r="G5" s="512"/>
      <c r="H5" s="513"/>
    </row>
    <row r="6" spans="1:8" s="43" customFormat="1" ht="8.25" customHeight="1" x14ac:dyDescent="0.2">
      <c r="A6" s="514"/>
      <c r="B6" s="423"/>
      <c r="C6" s="423"/>
      <c r="D6" s="423"/>
      <c r="E6" s="423"/>
      <c r="F6" s="423"/>
      <c r="G6" s="423"/>
      <c r="H6" s="515"/>
    </row>
    <row r="7" spans="1:8" s="41" customFormat="1" ht="13.5" customHeight="1" x14ac:dyDescent="0.2">
      <c r="A7" s="509" t="s">
        <v>33</v>
      </c>
      <c r="B7" s="510"/>
      <c r="C7" s="510"/>
      <c r="D7" s="510"/>
      <c r="E7" s="516" t="s">
        <v>274</v>
      </c>
      <c r="F7" s="516"/>
      <c r="G7" s="516" t="s">
        <v>275</v>
      </c>
      <c r="H7" s="517"/>
    </row>
    <row r="8" spans="1:8" s="48" customFormat="1" x14ac:dyDescent="0.2">
      <c r="A8" s="509" t="s">
        <v>272</v>
      </c>
      <c r="B8" s="510"/>
      <c r="C8" s="510"/>
      <c r="D8" s="8" t="s">
        <v>273</v>
      </c>
      <c r="E8" s="8" t="s">
        <v>258</v>
      </c>
      <c r="F8" s="8" t="s">
        <v>273</v>
      </c>
      <c r="G8" s="8" t="s">
        <v>258</v>
      </c>
      <c r="H8" s="10" t="s">
        <v>273</v>
      </c>
    </row>
    <row r="9" spans="1:8" s="43" customFormat="1" x14ac:dyDescent="0.2">
      <c r="A9" s="100" t="s">
        <v>194</v>
      </c>
      <c r="B9" s="129" t="s">
        <v>0</v>
      </c>
      <c r="C9" s="223" t="s">
        <v>109</v>
      </c>
      <c r="D9" s="223"/>
      <c r="E9" s="224">
        <f>100%-G9</f>
        <v>1</v>
      </c>
      <c r="F9" s="225">
        <f>D9*E9</f>
        <v>0</v>
      </c>
      <c r="G9" s="224"/>
      <c r="H9" s="226">
        <f t="shared" ref="H9:H33" si="0">D9*G9</f>
        <v>0</v>
      </c>
    </row>
    <row r="10" spans="1:8" s="43" customFormat="1" x14ac:dyDescent="0.2">
      <c r="A10" s="100"/>
      <c r="B10" s="129"/>
      <c r="C10" s="223"/>
      <c r="D10" s="223"/>
      <c r="E10" s="224"/>
      <c r="F10" s="225"/>
      <c r="G10" s="224"/>
      <c r="H10" s="226"/>
    </row>
    <row r="11" spans="1:8" s="43" customFormat="1" x14ac:dyDescent="0.2">
      <c r="A11" s="100"/>
      <c r="B11" s="129" t="s">
        <v>1</v>
      </c>
      <c r="C11" s="127" t="s">
        <v>117</v>
      </c>
      <c r="D11" s="130"/>
      <c r="E11" s="224">
        <f t="shared" ref="E11:E33" si="1">100%-G11</f>
        <v>1</v>
      </c>
      <c r="F11" s="130">
        <f t="shared" ref="F11:F33" si="2">D11*E11</f>
        <v>0</v>
      </c>
      <c r="G11" s="224"/>
      <c r="H11" s="131">
        <f t="shared" si="0"/>
        <v>0</v>
      </c>
    </row>
    <row r="12" spans="1:8" s="43" customFormat="1" x14ac:dyDescent="0.2">
      <c r="A12" s="100"/>
      <c r="B12" s="129" t="s">
        <v>2</v>
      </c>
      <c r="C12" s="227" t="s">
        <v>112</v>
      </c>
      <c r="D12" s="130"/>
      <c r="E12" s="224">
        <f t="shared" si="1"/>
        <v>1</v>
      </c>
      <c r="F12" s="130">
        <f t="shared" si="2"/>
        <v>0</v>
      </c>
      <c r="G12" s="224"/>
      <c r="H12" s="131">
        <f t="shared" si="0"/>
        <v>0</v>
      </c>
    </row>
    <row r="13" spans="1:8" s="43" customFormat="1" x14ac:dyDescent="0.2">
      <c r="A13" s="100"/>
      <c r="B13" s="129" t="s">
        <v>3</v>
      </c>
      <c r="C13" s="227" t="s">
        <v>113</v>
      </c>
      <c r="D13" s="130"/>
      <c r="E13" s="224">
        <f t="shared" si="1"/>
        <v>1</v>
      </c>
      <c r="F13" s="130">
        <f t="shared" si="2"/>
        <v>0</v>
      </c>
      <c r="G13" s="224"/>
      <c r="H13" s="131">
        <f t="shared" si="0"/>
        <v>0</v>
      </c>
    </row>
    <row r="14" spans="1:8" s="43" customFormat="1" x14ac:dyDescent="0.2">
      <c r="A14" s="100"/>
      <c r="B14" s="129" t="s">
        <v>4</v>
      </c>
      <c r="C14" s="227" t="s">
        <v>116</v>
      </c>
      <c r="D14" s="130"/>
      <c r="E14" s="224">
        <f t="shared" si="1"/>
        <v>1</v>
      </c>
      <c r="F14" s="130">
        <f t="shared" si="2"/>
        <v>0</v>
      </c>
      <c r="G14" s="224"/>
      <c r="H14" s="131">
        <f t="shared" si="0"/>
        <v>0</v>
      </c>
    </row>
    <row r="15" spans="1:8" s="43" customFormat="1" x14ac:dyDescent="0.2">
      <c r="A15" s="100"/>
      <c r="B15" s="129" t="s">
        <v>9</v>
      </c>
      <c r="C15" s="227" t="s">
        <v>114</v>
      </c>
      <c r="D15" s="130"/>
      <c r="E15" s="224">
        <f t="shared" si="1"/>
        <v>1</v>
      </c>
      <c r="F15" s="130">
        <f t="shared" si="2"/>
        <v>0</v>
      </c>
      <c r="G15" s="224"/>
      <c r="H15" s="131">
        <f t="shared" si="0"/>
        <v>0</v>
      </c>
    </row>
    <row r="16" spans="1:8" s="43" customFormat="1" x14ac:dyDescent="0.2">
      <c r="A16" s="100"/>
      <c r="B16" s="129" t="s">
        <v>16</v>
      </c>
      <c r="C16" s="227" t="s">
        <v>115</v>
      </c>
      <c r="D16" s="130"/>
      <c r="E16" s="224">
        <f t="shared" si="1"/>
        <v>1</v>
      </c>
      <c r="F16" s="130">
        <f t="shared" si="2"/>
        <v>0</v>
      </c>
      <c r="G16" s="224"/>
      <c r="H16" s="131">
        <f t="shared" si="0"/>
        <v>0</v>
      </c>
    </row>
    <row r="17" spans="1:13" s="43" customFormat="1" x14ac:dyDescent="0.2">
      <c r="A17" s="100"/>
      <c r="B17" s="129" t="s">
        <v>40</v>
      </c>
      <c r="C17" s="227" t="s">
        <v>118</v>
      </c>
      <c r="D17" s="130"/>
      <c r="E17" s="224">
        <f t="shared" si="1"/>
        <v>1</v>
      </c>
      <c r="F17" s="130">
        <f t="shared" si="2"/>
        <v>0</v>
      </c>
      <c r="G17" s="224"/>
      <c r="H17" s="131">
        <f t="shared" si="0"/>
        <v>0</v>
      </c>
      <c r="J17" s="474"/>
      <c r="K17" s="379"/>
      <c r="L17" s="379"/>
      <c r="M17" s="379"/>
    </row>
    <row r="18" spans="1:13" s="43" customFormat="1" x14ac:dyDescent="0.2">
      <c r="A18" s="100" t="s">
        <v>195</v>
      </c>
      <c r="B18" s="129"/>
      <c r="C18" s="228" t="s">
        <v>111</v>
      </c>
      <c r="D18" s="225">
        <f>SUM(D11:D17)</f>
        <v>0</v>
      </c>
      <c r="E18" s="225"/>
      <c r="F18" s="225">
        <f>SUM(F11:F17)</f>
        <v>0</v>
      </c>
      <c r="G18" s="225"/>
      <c r="H18" s="226">
        <f>SUM(H11:H17)</f>
        <v>0</v>
      </c>
      <c r="J18" s="379"/>
      <c r="K18" s="379"/>
      <c r="L18" s="379"/>
      <c r="M18" s="379"/>
    </row>
    <row r="19" spans="1:13" s="43" customFormat="1" x14ac:dyDescent="0.2">
      <c r="A19" s="100"/>
      <c r="B19" s="129"/>
      <c r="C19" s="228"/>
      <c r="D19" s="225"/>
      <c r="E19" s="225"/>
      <c r="F19" s="225"/>
      <c r="G19" s="225"/>
      <c r="H19" s="226"/>
      <c r="J19" s="379"/>
      <c r="K19" s="379"/>
      <c r="L19" s="379"/>
      <c r="M19" s="379"/>
    </row>
    <row r="20" spans="1:13" s="43" customFormat="1" x14ac:dyDescent="0.2">
      <c r="A20" s="100"/>
      <c r="B20" s="129" t="s">
        <v>52</v>
      </c>
      <c r="C20" s="127" t="s">
        <v>120</v>
      </c>
      <c r="D20" s="130"/>
      <c r="E20" s="224">
        <f t="shared" si="1"/>
        <v>1</v>
      </c>
      <c r="F20" s="130">
        <f t="shared" si="2"/>
        <v>0</v>
      </c>
      <c r="G20" s="224"/>
      <c r="H20" s="131">
        <f t="shared" si="0"/>
        <v>0</v>
      </c>
      <c r="J20" s="379"/>
      <c r="K20" s="379"/>
      <c r="L20" s="379"/>
      <c r="M20" s="379"/>
    </row>
    <row r="21" spans="1:13" s="43" customFormat="1" x14ac:dyDescent="0.2">
      <c r="A21" s="100"/>
      <c r="B21" s="129" t="s">
        <v>53</v>
      </c>
      <c r="C21" s="127" t="s">
        <v>121</v>
      </c>
      <c r="D21" s="130"/>
      <c r="E21" s="224">
        <f t="shared" si="1"/>
        <v>1</v>
      </c>
      <c r="F21" s="130">
        <f t="shared" si="2"/>
        <v>0</v>
      </c>
      <c r="G21" s="224"/>
      <c r="H21" s="131">
        <f t="shared" si="0"/>
        <v>0</v>
      </c>
      <c r="J21" s="379"/>
      <c r="K21" s="379"/>
      <c r="L21" s="379"/>
      <c r="M21" s="379"/>
    </row>
    <row r="22" spans="1:13" s="43" customFormat="1" x14ac:dyDescent="0.2">
      <c r="A22" s="100"/>
      <c r="B22" s="129" t="s">
        <v>54</v>
      </c>
      <c r="C22" s="127" t="s">
        <v>123</v>
      </c>
      <c r="D22" s="130"/>
      <c r="E22" s="224">
        <f t="shared" si="1"/>
        <v>1</v>
      </c>
      <c r="F22" s="130">
        <f t="shared" si="2"/>
        <v>0</v>
      </c>
      <c r="G22" s="224"/>
      <c r="H22" s="131">
        <f t="shared" si="0"/>
        <v>0</v>
      </c>
      <c r="J22" s="379"/>
      <c r="K22" s="379"/>
      <c r="L22" s="379"/>
      <c r="M22" s="379"/>
    </row>
    <row r="23" spans="1:13" s="43" customFormat="1" x14ac:dyDescent="0.2">
      <c r="A23" s="100"/>
      <c r="B23" s="129" t="s">
        <v>55</v>
      </c>
      <c r="C23" s="127" t="s">
        <v>124</v>
      </c>
      <c r="D23" s="130"/>
      <c r="E23" s="224">
        <f t="shared" si="1"/>
        <v>1</v>
      </c>
      <c r="F23" s="130">
        <f t="shared" si="2"/>
        <v>0</v>
      </c>
      <c r="G23" s="224"/>
      <c r="H23" s="131">
        <f t="shared" si="0"/>
        <v>0</v>
      </c>
      <c r="J23" s="379"/>
      <c r="K23" s="379"/>
      <c r="L23" s="379"/>
      <c r="M23" s="379"/>
    </row>
    <row r="24" spans="1:13" s="43" customFormat="1" x14ac:dyDescent="0.2">
      <c r="A24" s="100"/>
      <c r="B24" s="129" t="s">
        <v>56</v>
      </c>
      <c r="C24" s="127" t="s">
        <v>125</v>
      </c>
      <c r="D24" s="130"/>
      <c r="E24" s="224">
        <f t="shared" si="1"/>
        <v>1</v>
      </c>
      <c r="F24" s="130">
        <f t="shared" si="2"/>
        <v>0</v>
      </c>
      <c r="G24" s="224"/>
      <c r="H24" s="131">
        <f t="shared" si="0"/>
        <v>0</v>
      </c>
      <c r="J24" s="379"/>
      <c r="K24" s="379"/>
      <c r="L24" s="379"/>
      <c r="M24" s="379"/>
    </row>
    <row r="25" spans="1:13" s="43" customFormat="1" x14ac:dyDescent="0.2">
      <c r="A25" s="100"/>
      <c r="B25" s="129" t="s">
        <v>57</v>
      </c>
      <c r="C25" s="127" t="s">
        <v>126</v>
      </c>
      <c r="D25" s="130"/>
      <c r="E25" s="224">
        <f t="shared" si="1"/>
        <v>1</v>
      </c>
      <c r="F25" s="130">
        <f t="shared" si="2"/>
        <v>0</v>
      </c>
      <c r="G25" s="224"/>
      <c r="H25" s="131">
        <f t="shared" si="0"/>
        <v>0</v>
      </c>
    </row>
    <row r="26" spans="1:13" s="43" customFormat="1" x14ac:dyDescent="0.2">
      <c r="A26" s="100"/>
      <c r="B26" s="129" t="s">
        <v>58</v>
      </c>
      <c r="C26" s="127" t="s">
        <v>127</v>
      </c>
      <c r="D26" s="130"/>
      <c r="E26" s="224">
        <f t="shared" si="1"/>
        <v>1</v>
      </c>
      <c r="F26" s="130">
        <f t="shared" si="2"/>
        <v>0</v>
      </c>
      <c r="G26" s="224"/>
      <c r="H26" s="131">
        <f t="shared" si="0"/>
        <v>0</v>
      </c>
    </row>
    <row r="27" spans="1:13" s="43" customFormat="1" x14ac:dyDescent="0.2">
      <c r="A27" s="100"/>
      <c r="B27" s="129" t="s">
        <v>59</v>
      </c>
      <c r="C27" s="127" t="s">
        <v>42</v>
      </c>
      <c r="D27" s="130"/>
      <c r="E27" s="224">
        <f t="shared" si="1"/>
        <v>1</v>
      </c>
      <c r="F27" s="130">
        <f t="shared" si="2"/>
        <v>0</v>
      </c>
      <c r="G27" s="224"/>
      <c r="H27" s="131">
        <f t="shared" si="0"/>
        <v>0</v>
      </c>
    </row>
    <row r="28" spans="1:13" s="43" customFormat="1" x14ac:dyDescent="0.2">
      <c r="A28" s="100"/>
      <c r="B28" s="129" t="s">
        <v>60</v>
      </c>
      <c r="C28" s="127" t="s">
        <v>128</v>
      </c>
      <c r="D28" s="130"/>
      <c r="E28" s="224">
        <f t="shared" si="1"/>
        <v>1</v>
      </c>
      <c r="F28" s="130">
        <f t="shared" si="2"/>
        <v>0</v>
      </c>
      <c r="G28" s="224"/>
      <c r="H28" s="131">
        <f t="shared" si="0"/>
        <v>0</v>
      </c>
    </row>
    <row r="29" spans="1:13" s="43" customFormat="1" x14ac:dyDescent="0.2">
      <c r="A29" s="100"/>
      <c r="B29" s="129" t="s">
        <v>61</v>
      </c>
      <c r="C29" s="127" t="s">
        <v>43</v>
      </c>
      <c r="D29" s="130"/>
      <c r="E29" s="224">
        <f t="shared" si="1"/>
        <v>1</v>
      </c>
      <c r="F29" s="130">
        <f t="shared" si="2"/>
        <v>0</v>
      </c>
      <c r="G29" s="224"/>
      <c r="H29" s="131">
        <f t="shared" si="0"/>
        <v>0</v>
      </c>
    </row>
    <row r="30" spans="1:13" s="43" customFormat="1" x14ac:dyDescent="0.2">
      <c r="A30" s="100"/>
      <c r="B30" s="129" t="s">
        <v>62</v>
      </c>
      <c r="C30" s="127" t="s">
        <v>129</v>
      </c>
      <c r="D30" s="130"/>
      <c r="E30" s="224">
        <f t="shared" si="1"/>
        <v>1</v>
      </c>
      <c r="F30" s="130">
        <f t="shared" si="2"/>
        <v>0</v>
      </c>
      <c r="G30" s="224"/>
      <c r="H30" s="131">
        <f t="shared" si="0"/>
        <v>0</v>
      </c>
    </row>
    <row r="31" spans="1:13" s="43" customFormat="1" x14ac:dyDescent="0.2">
      <c r="A31" s="100" t="s">
        <v>149</v>
      </c>
      <c r="B31" s="129"/>
      <c r="C31" s="223" t="s">
        <v>119</v>
      </c>
      <c r="D31" s="225">
        <f>SUM(D20:D30)</f>
        <v>0</v>
      </c>
      <c r="E31" s="225"/>
      <c r="F31" s="225">
        <f>SUM(F20:F30)</f>
        <v>0</v>
      </c>
      <c r="G31" s="225"/>
      <c r="H31" s="226">
        <f>SUM(H20:H30)</f>
        <v>0</v>
      </c>
      <c r="I31" s="189"/>
    </row>
    <row r="32" spans="1:13" s="43" customFormat="1" x14ac:dyDescent="0.2">
      <c r="A32" s="100"/>
      <c r="B32" s="129"/>
      <c r="C32" s="223"/>
      <c r="D32" s="225"/>
      <c r="E32" s="225"/>
      <c r="F32" s="225"/>
      <c r="G32" s="225"/>
      <c r="H32" s="226"/>
    </row>
    <row r="33" spans="1:8" s="43" customFormat="1" x14ac:dyDescent="0.2">
      <c r="A33" s="100" t="s">
        <v>107</v>
      </c>
      <c r="B33" s="129" t="s">
        <v>63</v>
      </c>
      <c r="C33" s="229" t="s">
        <v>257</v>
      </c>
      <c r="D33" s="225">
        <f>'4. ΑΠΟΤΕΛΕΣΜΑΤΑ ΧΡΗΣΗΣ'!D12</f>
        <v>0</v>
      </c>
      <c r="E33" s="224">
        <f t="shared" si="1"/>
        <v>1</v>
      </c>
      <c r="F33" s="225">
        <f t="shared" si="2"/>
        <v>0</v>
      </c>
      <c r="G33" s="224"/>
      <c r="H33" s="226">
        <f t="shared" si="0"/>
        <v>0</v>
      </c>
    </row>
    <row r="34" spans="1:8" s="43" customFormat="1" x14ac:dyDescent="0.2">
      <c r="A34" s="100"/>
      <c r="B34" s="129"/>
      <c r="C34" s="229"/>
      <c r="D34" s="225"/>
      <c r="E34" s="230"/>
      <c r="F34" s="231"/>
      <c r="G34" s="230"/>
      <c r="H34" s="232"/>
    </row>
    <row r="35" spans="1:8" s="43" customFormat="1" x14ac:dyDescent="0.2">
      <c r="A35" s="503" t="s">
        <v>49</v>
      </c>
      <c r="B35" s="504"/>
      <c r="C35" s="504"/>
      <c r="D35" s="225">
        <f>D9+D18+D31+D33</f>
        <v>0</v>
      </c>
      <c r="E35" s="506">
        <f>F9+F18+F31+F33</f>
        <v>0</v>
      </c>
      <c r="F35" s="507"/>
      <c r="G35" s="506">
        <f>H9+H18+H31+H33</f>
        <v>0</v>
      </c>
      <c r="H35" s="508"/>
    </row>
    <row r="36" spans="1:8" s="43" customFormat="1" x14ac:dyDescent="0.2">
      <c r="A36" s="505"/>
      <c r="B36" s="489"/>
      <c r="C36" s="489"/>
      <c r="D36" s="489"/>
      <c r="E36" s="489"/>
      <c r="F36" s="489"/>
      <c r="G36" s="489"/>
      <c r="H36" s="490"/>
    </row>
    <row r="37" spans="1:8" s="43" customFormat="1" ht="19.5" customHeight="1" x14ac:dyDescent="0.2">
      <c r="A37" s="494" t="s">
        <v>276</v>
      </c>
      <c r="B37" s="495"/>
      <c r="C37" s="495"/>
      <c r="D37" s="496"/>
      <c r="E37" s="497"/>
      <c r="F37" s="436"/>
      <c r="G37" s="436"/>
      <c r="H37" s="498"/>
    </row>
    <row r="38" spans="1:8" s="43" customFormat="1" x14ac:dyDescent="0.2">
      <c r="A38" s="491"/>
      <c r="B38" s="152" t="s">
        <v>0</v>
      </c>
      <c r="C38" s="223" t="s">
        <v>260</v>
      </c>
      <c r="D38" s="127">
        <f>'4. ΑΠΟΤΕΛΕΣΜΑΤΑ ΧΡΗΣΗΣ'!D6</f>
        <v>0</v>
      </c>
      <c r="E38" s="499"/>
      <c r="F38" s="438"/>
      <c r="G38" s="438"/>
      <c r="H38" s="500"/>
    </row>
    <row r="39" spans="1:8" s="43" customFormat="1" x14ac:dyDescent="0.2">
      <c r="A39" s="492"/>
      <c r="B39" s="152" t="s">
        <v>1</v>
      </c>
      <c r="C39" s="127" t="s">
        <v>277</v>
      </c>
      <c r="D39" s="130">
        <f>E35</f>
        <v>0</v>
      </c>
      <c r="E39" s="499"/>
      <c r="F39" s="438"/>
      <c r="G39" s="438"/>
      <c r="H39" s="500"/>
    </row>
    <row r="40" spans="1:8" s="43" customFormat="1" x14ac:dyDescent="0.2">
      <c r="A40" s="492"/>
      <c r="B40" s="152" t="s">
        <v>2</v>
      </c>
      <c r="C40" s="223" t="s">
        <v>279</v>
      </c>
      <c r="D40" s="224" t="e">
        <f>(D38-D39)/D38</f>
        <v>#DIV/0!</v>
      </c>
      <c r="E40" s="499"/>
      <c r="F40" s="438"/>
      <c r="G40" s="438"/>
      <c r="H40" s="500"/>
    </row>
    <row r="41" spans="1:8" s="43" customFormat="1" x14ac:dyDescent="0.2">
      <c r="A41" s="492"/>
      <c r="B41" s="152" t="s">
        <v>3</v>
      </c>
      <c r="C41" s="127" t="s">
        <v>278</v>
      </c>
      <c r="D41" s="130">
        <f>G35</f>
        <v>0</v>
      </c>
      <c r="E41" s="499"/>
      <c r="F41" s="438"/>
      <c r="G41" s="438"/>
      <c r="H41" s="500"/>
    </row>
    <row r="42" spans="1:8" s="43" customFormat="1" x14ac:dyDescent="0.2">
      <c r="A42" s="492"/>
      <c r="B42" s="152" t="s">
        <v>4</v>
      </c>
      <c r="C42" s="223" t="s">
        <v>280</v>
      </c>
      <c r="D42" s="225" t="e">
        <f>D41/D40</f>
        <v>#DIV/0!</v>
      </c>
      <c r="E42" s="499"/>
      <c r="F42" s="438"/>
      <c r="G42" s="438"/>
      <c r="H42" s="500"/>
    </row>
    <row r="43" spans="1:8" s="43" customFormat="1" x14ac:dyDescent="0.2">
      <c r="A43" s="492"/>
      <c r="B43" s="152" t="s">
        <v>9</v>
      </c>
      <c r="C43" s="223" t="s">
        <v>281</v>
      </c>
      <c r="D43" s="233" t="e">
        <f>(D38-D42)/D38</f>
        <v>#DIV/0!</v>
      </c>
      <c r="E43" s="499"/>
      <c r="F43" s="438"/>
      <c r="G43" s="438"/>
      <c r="H43" s="500"/>
    </row>
    <row r="44" spans="1:8" s="43" customFormat="1" x14ac:dyDescent="0.2">
      <c r="A44" s="492"/>
      <c r="B44" s="152" t="s">
        <v>16</v>
      </c>
      <c r="C44" s="127" t="s">
        <v>289</v>
      </c>
      <c r="D44" s="127"/>
      <c r="E44" s="499"/>
      <c r="F44" s="438"/>
      <c r="G44" s="438"/>
      <c r="H44" s="500"/>
    </row>
    <row r="45" spans="1:8" s="43" customFormat="1" ht="13.5" thickBot="1" x14ac:dyDescent="0.25">
      <c r="A45" s="493"/>
      <c r="B45" s="234"/>
      <c r="C45" s="234" t="s">
        <v>290</v>
      </c>
      <c r="D45" s="234"/>
      <c r="E45" s="501"/>
      <c r="F45" s="440"/>
      <c r="G45" s="440"/>
      <c r="H45" s="502"/>
    </row>
    <row r="46" spans="1:8" s="43" customFormat="1" x14ac:dyDescent="0.2"/>
    <row r="47" spans="1:8" s="43" customFormat="1" x14ac:dyDescent="0.2"/>
    <row r="48" spans="1:8" s="43" customFormat="1" x14ac:dyDescent="0.2"/>
    <row r="49" spans="1:10" s="43" customFormat="1" x14ac:dyDescent="0.2"/>
    <row r="50" spans="1:10" s="43" customFormat="1" x14ac:dyDescent="0.2"/>
    <row r="51" spans="1:10" s="43" customFormat="1" ht="48.75" customHeight="1" x14ac:dyDescent="0.2">
      <c r="A51" s="397"/>
      <c r="B51" s="398"/>
      <c r="C51" s="398"/>
      <c r="D51" s="398"/>
      <c r="E51" s="398"/>
      <c r="F51" s="398"/>
      <c r="G51" s="398"/>
      <c r="H51" s="398"/>
      <c r="I51" s="368"/>
      <c r="J51" s="368"/>
    </row>
    <row r="52" spans="1:10" s="43" customFormat="1" x14ac:dyDescent="0.2"/>
    <row r="53" spans="1:10" s="43" customFormat="1" x14ac:dyDescent="0.2"/>
    <row r="54" spans="1:10" s="43" customFormat="1" x14ac:dyDescent="0.2"/>
    <row r="55" spans="1:10" s="43" customFormat="1" x14ac:dyDescent="0.2"/>
    <row r="56" spans="1:10" s="43" customFormat="1" x14ac:dyDescent="0.2"/>
    <row r="57" spans="1:10" s="43" customFormat="1" x14ac:dyDescent="0.2"/>
    <row r="58" spans="1:10" s="43" customFormat="1" x14ac:dyDescent="0.2"/>
    <row r="59" spans="1:10" s="43" customFormat="1" x14ac:dyDescent="0.2"/>
    <row r="60" spans="1:10" s="43" customFormat="1" x14ac:dyDescent="0.2"/>
    <row r="61" spans="1:10" s="43" customFormat="1" x14ac:dyDescent="0.2"/>
    <row r="62" spans="1:10" s="43" customFormat="1" x14ac:dyDescent="0.2"/>
    <row r="63" spans="1:10" s="43" customFormat="1" x14ac:dyDescent="0.2"/>
    <row r="64" spans="1:10" s="43" customFormat="1" x14ac:dyDescent="0.2"/>
    <row r="65" s="43" customFormat="1" x14ac:dyDescent="0.2"/>
    <row r="66" s="43" customFormat="1" x14ac:dyDescent="0.2"/>
    <row r="67" s="43" customFormat="1" x14ac:dyDescent="0.2"/>
    <row r="68" s="43" customFormat="1" x14ac:dyDescent="0.2"/>
    <row r="69" s="43" customFormat="1" x14ac:dyDescent="0.2"/>
    <row r="70" s="43" customFormat="1" x14ac:dyDescent="0.2"/>
    <row r="71" s="43" customFormat="1" x14ac:dyDescent="0.2"/>
    <row r="72" s="43" customFormat="1" x14ac:dyDescent="0.2"/>
    <row r="73" s="43" customFormat="1" x14ac:dyDescent="0.2"/>
    <row r="74" s="43" customFormat="1" x14ac:dyDescent="0.2"/>
    <row r="75" s="43" customFormat="1" x14ac:dyDescent="0.2"/>
    <row r="76" s="43" customFormat="1" x14ac:dyDescent="0.2"/>
    <row r="77" s="43" customFormat="1" x14ac:dyDescent="0.2"/>
    <row r="78" s="43" customFormat="1" x14ac:dyDescent="0.2"/>
    <row r="79" s="43" customFormat="1" x14ac:dyDescent="0.2"/>
    <row r="80" s="43" customFormat="1" x14ac:dyDescent="0.2"/>
    <row r="81" s="43" customFormat="1" x14ac:dyDescent="0.2"/>
    <row r="82" s="43" customFormat="1" x14ac:dyDescent="0.2"/>
    <row r="83" s="43" customFormat="1" x14ac:dyDescent="0.2"/>
    <row r="84" s="43" customFormat="1" x14ac:dyDescent="0.2"/>
    <row r="85" s="43" customFormat="1" x14ac:dyDescent="0.2"/>
    <row r="86" s="43" customFormat="1" x14ac:dyDescent="0.2"/>
    <row r="87" s="43" customFormat="1" x14ac:dyDescent="0.2"/>
    <row r="88" s="43" customFormat="1" x14ac:dyDescent="0.2"/>
    <row r="89" s="43" customFormat="1" x14ac:dyDescent="0.2"/>
    <row r="90" s="43" customFormat="1" x14ac:dyDescent="0.2"/>
    <row r="91" s="43" customFormat="1" x14ac:dyDescent="0.2"/>
    <row r="92" s="43" customFormat="1" x14ac:dyDescent="0.2"/>
    <row r="93" s="43" customFormat="1" x14ac:dyDescent="0.2"/>
    <row r="94" s="43" customFormat="1" x14ac:dyDescent="0.2"/>
    <row r="95" s="43" customFormat="1" x14ac:dyDescent="0.2"/>
    <row r="96" s="43" customFormat="1" x14ac:dyDescent="0.2"/>
    <row r="97" s="43" customFormat="1" x14ac:dyDescent="0.2"/>
    <row r="98" s="43" customFormat="1" x14ac:dyDescent="0.2"/>
    <row r="99" s="43" customFormat="1" x14ac:dyDescent="0.2"/>
    <row r="100" s="43" customFormat="1" x14ac:dyDescent="0.2"/>
    <row r="101" s="43" customFormat="1" x14ac:dyDescent="0.2"/>
    <row r="102" s="43" customFormat="1" x14ac:dyDescent="0.2"/>
    <row r="103" s="43" customFormat="1" x14ac:dyDescent="0.2"/>
    <row r="104" s="43" customFormat="1" x14ac:dyDescent="0.2"/>
    <row r="105" s="43" customFormat="1" x14ac:dyDescent="0.2"/>
    <row r="106" s="43" customFormat="1" x14ac:dyDescent="0.2"/>
    <row r="107" s="43" customFormat="1" x14ac:dyDescent="0.2"/>
    <row r="108" s="43" customFormat="1" x14ac:dyDescent="0.2"/>
    <row r="109" s="43" customFormat="1" x14ac:dyDescent="0.2"/>
    <row r="110" s="43" customFormat="1" x14ac:dyDescent="0.2"/>
    <row r="111" s="43" customFormat="1" x14ac:dyDescent="0.2"/>
    <row r="112" s="43" customFormat="1" x14ac:dyDescent="0.2"/>
    <row r="113" s="43" customFormat="1" x14ac:dyDescent="0.2"/>
    <row r="114" s="43" customFormat="1" x14ac:dyDescent="0.2"/>
    <row r="115" s="43" customFormat="1" x14ac:dyDescent="0.2"/>
    <row r="116" s="43" customFormat="1" x14ac:dyDescent="0.2"/>
    <row r="117" s="43" customFormat="1" x14ac:dyDescent="0.2"/>
    <row r="118" s="43" customFormat="1" x14ac:dyDescent="0.2"/>
    <row r="119" s="43" customFormat="1" x14ac:dyDescent="0.2"/>
    <row r="120" s="43" customFormat="1" x14ac:dyDescent="0.2"/>
    <row r="121" s="43" customFormat="1" x14ac:dyDescent="0.2"/>
    <row r="122" s="43" customFormat="1" x14ac:dyDescent="0.2"/>
    <row r="123" s="43" customFormat="1" x14ac:dyDescent="0.2"/>
    <row r="124" s="43" customFormat="1" x14ac:dyDescent="0.2"/>
    <row r="125" s="43" customFormat="1" x14ac:dyDescent="0.2"/>
    <row r="126" s="43" customFormat="1" x14ac:dyDescent="0.2"/>
    <row r="127" s="43" customFormat="1" x14ac:dyDescent="0.2"/>
    <row r="128" s="43" customFormat="1" x14ac:dyDescent="0.2"/>
    <row r="129" s="43" customFormat="1" x14ac:dyDescent="0.2"/>
    <row r="130" s="43" customFormat="1" x14ac:dyDescent="0.2"/>
    <row r="131" s="43" customFormat="1" x14ac:dyDescent="0.2"/>
    <row r="132" s="43" customFormat="1" x14ac:dyDescent="0.2"/>
    <row r="133" s="43" customFormat="1" x14ac:dyDescent="0.2"/>
    <row r="134" s="43" customFormat="1" x14ac:dyDescent="0.2"/>
    <row r="135" s="43" customFormat="1" x14ac:dyDescent="0.2"/>
    <row r="136" s="43" customFormat="1" x14ac:dyDescent="0.2"/>
    <row r="137" s="43" customFormat="1" x14ac:dyDescent="0.2"/>
    <row r="138" s="43" customFormat="1" x14ac:dyDescent="0.2"/>
    <row r="139" s="43" customFormat="1" x14ac:dyDescent="0.2"/>
    <row r="140" s="43" customFormat="1" x14ac:dyDescent="0.2"/>
    <row r="141" s="43" customFormat="1" x14ac:dyDescent="0.2"/>
    <row r="142" s="43" customFormat="1" x14ac:dyDescent="0.2"/>
    <row r="143" s="43" customFormat="1" x14ac:dyDescent="0.2"/>
    <row r="144" s="43" customFormat="1" x14ac:dyDescent="0.2"/>
    <row r="145" s="43" customFormat="1" x14ac:dyDescent="0.2"/>
    <row r="146" s="43" customFormat="1" x14ac:dyDescent="0.2"/>
    <row r="147" s="43" customFormat="1" x14ac:dyDescent="0.2"/>
    <row r="148" s="43" customFormat="1" x14ac:dyDescent="0.2"/>
    <row r="149" s="43" customFormat="1" x14ac:dyDescent="0.2"/>
    <row r="150" s="43" customFormat="1" x14ac:dyDescent="0.2"/>
    <row r="151" s="43" customFormat="1" x14ac:dyDescent="0.2"/>
    <row r="152" s="43" customFormat="1" x14ac:dyDescent="0.2"/>
    <row r="153" s="43" customFormat="1" x14ac:dyDescent="0.2"/>
    <row r="154" s="43" customFormat="1" x14ac:dyDescent="0.2"/>
    <row r="155" s="43" customFormat="1" x14ac:dyDescent="0.2"/>
    <row r="156" s="43" customFormat="1" x14ac:dyDescent="0.2"/>
    <row r="157" s="43" customFormat="1" x14ac:dyDescent="0.2"/>
    <row r="158" s="43" customFormat="1" x14ac:dyDescent="0.2"/>
    <row r="159" s="43" customFormat="1" x14ac:dyDescent="0.2"/>
    <row r="160" s="43" customFormat="1" x14ac:dyDescent="0.2"/>
    <row r="161" s="43" customFormat="1" x14ac:dyDescent="0.2"/>
    <row r="162" s="43" customFormat="1" x14ac:dyDescent="0.2"/>
    <row r="163" s="43" customFormat="1" x14ac:dyDescent="0.2"/>
    <row r="164" s="43" customFormat="1" x14ac:dyDescent="0.2"/>
    <row r="165" s="43" customFormat="1" x14ac:dyDescent="0.2"/>
    <row r="166" s="43" customFormat="1" x14ac:dyDescent="0.2"/>
    <row r="167" s="43" customFormat="1" x14ac:dyDescent="0.2"/>
    <row r="168" s="43" customFormat="1" x14ac:dyDescent="0.2"/>
    <row r="169" s="43" customFormat="1" x14ac:dyDescent="0.2"/>
    <row r="170" s="43" customFormat="1" x14ac:dyDescent="0.2"/>
    <row r="171" s="43" customFormat="1" x14ac:dyDescent="0.2"/>
    <row r="172" s="43" customFormat="1" x14ac:dyDescent="0.2"/>
    <row r="173" s="43" customFormat="1" x14ac:dyDescent="0.2"/>
    <row r="174" s="43" customFormat="1" x14ac:dyDescent="0.2"/>
    <row r="175" s="43" customFormat="1" x14ac:dyDescent="0.2"/>
    <row r="176" s="43" customFormat="1" x14ac:dyDescent="0.2"/>
    <row r="177" s="43" customFormat="1" x14ac:dyDescent="0.2"/>
    <row r="178" s="43" customFormat="1" x14ac:dyDescent="0.2"/>
    <row r="179" s="43" customFormat="1" x14ac:dyDescent="0.2"/>
    <row r="180" s="43" customFormat="1" x14ac:dyDescent="0.2"/>
    <row r="181" s="43" customFormat="1" x14ac:dyDescent="0.2"/>
    <row r="182" s="43" customFormat="1" x14ac:dyDescent="0.2"/>
    <row r="183" s="43" customFormat="1" x14ac:dyDescent="0.2"/>
    <row r="184" s="43" customFormat="1" x14ac:dyDescent="0.2"/>
    <row r="185" s="43" customFormat="1" x14ac:dyDescent="0.2"/>
    <row r="186" s="43" customFormat="1" x14ac:dyDescent="0.2"/>
    <row r="187" s="43" customFormat="1" x14ac:dyDescent="0.2"/>
    <row r="188" s="43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</sheetData>
  <mergeCells count="16">
    <mergeCell ref="A1:H1"/>
    <mergeCell ref="A3:H3"/>
    <mergeCell ref="A35:C35"/>
    <mergeCell ref="A36:H36"/>
    <mergeCell ref="E35:F35"/>
    <mergeCell ref="G35:H35"/>
    <mergeCell ref="A8:C8"/>
    <mergeCell ref="A5:H6"/>
    <mergeCell ref="E7:F7"/>
    <mergeCell ref="G7:H7"/>
    <mergeCell ref="A7:D7"/>
    <mergeCell ref="J17:M24"/>
    <mergeCell ref="A51:H51"/>
    <mergeCell ref="A38:A45"/>
    <mergeCell ref="A37:D37"/>
    <mergeCell ref="E37:H45"/>
  </mergeCells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F18 H18 F31 H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14</vt:i4>
      </vt:variant>
    </vt:vector>
  </HeadingPairs>
  <TitlesOfParts>
    <vt:vector size="14" baseType="lpstr">
      <vt:lpstr>ΠΕΡΙΕΧΟΜΕΝΑ</vt:lpstr>
      <vt:lpstr>1. ΠΡΟΥΠΟΛΟΓΙΣΜΟΣ</vt:lpstr>
      <vt:lpstr>2. ΧΡΗΜΑΤΟΔΟΤΗΣΗ</vt:lpstr>
      <vt:lpstr>3. ΧΡΟΝΟΔΙΑΓΡΑΜΜΑ</vt:lpstr>
      <vt:lpstr>4. ΑΠΟΤΕΛΕΣΜΑΤΑ ΧΡΗΣΗΣ</vt:lpstr>
      <vt:lpstr>5. ΙΣΟΛΟΓΙΣΜΟΙ</vt:lpstr>
      <vt:lpstr>6. ΤΑΜΕΙΑΚΕΣ ΡΟΕΣ</vt:lpstr>
      <vt:lpstr>7. ΑΡΙΘΜΟΔΕΙΚΤΕΣ</vt:lpstr>
      <vt:lpstr>8. ΝΕΚΡΟ ΣΗΜΕΙΟ</vt:lpstr>
      <vt:lpstr>9. ΠΩΛΗΣΕΙΣ</vt:lpstr>
      <vt:lpstr>10. ΚΟΣΤΟΣ ΠΩΛΗΘΕΝΤΩΝ</vt:lpstr>
      <vt:lpstr>11. ΩΡΙΜΑΝΣΗ ΜΑΚ. ΥΠΟΧΡΕΩΣΕΩΝ</vt:lpstr>
      <vt:lpstr>12. ΑΝΑΛΥΣΗ DUPONT</vt:lpstr>
      <vt:lpstr>13. ΚΕΦΑΛΑΙΟ ΚΙΝΗΣΗΣ</vt:lpstr>
    </vt:vector>
  </TitlesOfParts>
  <Manager>KAPA network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Lucas</cp:lastModifiedBy>
  <cp:lastPrinted>2009-02-05T11:13:58Z</cp:lastPrinted>
  <dcterms:created xsi:type="dcterms:W3CDTF">2008-03-17T16:25:01Z</dcterms:created>
  <dcterms:modified xsi:type="dcterms:W3CDTF">2020-09-19T00:14:40Z</dcterms:modified>
</cp:coreProperties>
</file>